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Рубцова мл\ТП КОМИССИЯ 2021\заседание 13 от 30.06.2021\"/>
    </mc:Choice>
  </mc:AlternateContent>
  <bookViews>
    <workbookView xWindow="0" yWindow="0" windowWidth="12885" windowHeight="13590" tabRatio="892" activeTab="2"/>
  </bookViews>
  <sheets>
    <sheet name="прил 8 ВМП" sheetId="33" r:id="rId1"/>
    <sheet name="прил 7 ДС" sheetId="35" r:id="rId2"/>
    <sheet name="прил 6.7 КСмерДСмер межкварт" sheetId="16" r:id="rId3"/>
    <sheet name="прил 6.6 ДС ОНК" sheetId="20" r:id="rId4"/>
    <sheet name="прил 6.5 КС ОНК" sheetId="26" r:id="rId5"/>
    <sheet name="прил 6.4 КС" sheetId="27" r:id="rId6"/>
    <sheet name="прил 6.3 АПП обр и посещ" sheetId="29" r:id="rId7"/>
    <sheet name="прил 6.2 ДИ КТ" sheetId="30" r:id="rId8"/>
    <sheet name="прил 6.1 ДИ тест" sheetId="31" r:id="rId9"/>
    <sheet name="прил 5.7 ДИ МГИ" sheetId="21" r:id="rId10"/>
    <sheet name="прил 5.6 ДИ гист" sheetId="22" r:id="rId11"/>
    <sheet name="прил 5.5 ДИ ЭНД" sheetId="23" r:id="rId12"/>
    <sheet name="прил 5.4 ДИ УЗИ ССС" sheetId="15" r:id="rId13"/>
    <sheet name="прил 5.3 ДИ МРТ" sheetId="24" r:id="rId14"/>
    <sheet name="прил 5.2 АПП ЗПТ" sheetId="25" r:id="rId15"/>
    <sheet name="прил 5.1 Неотлож" sheetId="17" r:id="rId16"/>
    <sheet name="прил 4(доплата)" sheetId="14" r:id="rId17"/>
    <sheet name="3 прогноз" sheetId="32" r:id="rId18"/>
    <sheet name="прил 2 подуш стомат" sheetId="19" r:id="rId19"/>
    <sheet name="прил 1 Подуш" sheetId="18" r:id="rId20"/>
  </sheets>
  <definedNames>
    <definedName name="_xlnm._FilterDatabase" localSheetId="15" hidden="1">'прил 5.1 Неотлож'!$A$1:$H$252</definedName>
    <definedName name="_xlnm._FilterDatabase" localSheetId="13" hidden="1">'прил 5.3 ДИ МРТ'!$B$1:$B$58</definedName>
    <definedName name="_xlnm._FilterDatabase" localSheetId="12" hidden="1">'прил 5.4 ДИ УЗИ ССС'!$A$1:$H$321</definedName>
    <definedName name="_xlnm._FilterDatabase" localSheetId="11" hidden="1">'прил 5.5 ДИ ЭНД'!$B$1:$B$299</definedName>
    <definedName name="_xlnm._FilterDatabase" localSheetId="10" hidden="1">'прил 5.6 ДИ гист'!$B$1:$B$102</definedName>
    <definedName name="_xlnm._FilterDatabase" localSheetId="8" hidden="1">'прил 6.1 ДИ тест'!$B$1:$B$11</definedName>
    <definedName name="_xlnm._FilterDatabase" localSheetId="7" hidden="1">'прил 6.2 ДИ КТ'!$B$1:$B$36</definedName>
    <definedName name="_xlnm._FilterDatabase" localSheetId="6" hidden="1">'прил 6.3 АПП обр и посещ'!$B$1:$B$31</definedName>
    <definedName name="_xlnm._FilterDatabase" localSheetId="5" hidden="1">'прил 6.4 КС'!$B$1:$B$27</definedName>
    <definedName name="_xlnm._FilterDatabase" localSheetId="4" hidden="1">'прил 6.5 КС ОНК'!$B$1:$B$33</definedName>
    <definedName name="_xlnm._FilterDatabase" localSheetId="3" hidden="1">'прил 6.6 ДС ОНК'!$A$1:$H$67</definedName>
    <definedName name="_xlnm._FilterDatabase" localSheetId="2" hidden="1">'прил 6.7 КСмерДСмер межкварт'!$A$1:$H$36</definedName>
    <definedName name="_xlnm._FilterDatabase" localSheetId="1" hidden="1">'прил 7 ДС'!$B$1:$B$28</definedName>
    <definedName name="_xlnm._FilterDatabase" localSheetId="0" hidden="1">'прил 8 ВМП'!$A$1:$H$117</definedName>
    <definedName name="_xlnm.Print_Area" localSheetId="16">'прил 4(доплата)'!$A$1:$H$61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6" l="1"/>
  <c r="G9" i="16"/>
  <c r="G8" i="16"/>
  <c r="G7" i="16"/>
  <c r="G16" i="16"/>
  <c r="G15" i="16"/>
  <c r="G14" i="16"/>
  <c r="G13" i="16"/>
  <c r="G21" i="16"/>
  <c r="G20" i="16"/>
  <c r="G19" i="16"/>
  <c r="G18" i="16"/>
  <c r="G27" i="16"/>
  <c r="G26" i="16"/>
  <c r="G25" i="16"/>
  <c r="G24" i="16"/>
  <c r="H10" i="16"/>
  <c r="H9" i="16"/>
  <c r="H8" i="16"/>
  <c r="H7" i="16"/>
  <c r="H21" i="16"/>
  <c r="H20" i="16"/>
  <c r="H19" i="16"/>
  <c r="H18" i="16"/>
  <c r="H27" i="16"/>
  <c r="H26" i="16"/>
  <c r="H25" i="16"/>
  <c r="H24" i="16"/>
  <c r="H276" i="15"/>
  <c r="G276" i="15"/>
  <c r="H282" i="15"/>
  <c r="G282" i="15"/>
  <c r="H287" i="15"/>
  <c r="G287" i="15"/>
  <c r="H292" i="15"/>
  <c r="G292" i="15"/>
  <c r="H297" i="15"/>
  <c r="G297" i="15"/>
  <c r="H302" i="15"/>
  <c r="G302" i="15"/>
  <c r="H307" i="15"/>
  <c r="G307" i="15"/>
  <c r="H312" i="15"/>
  <c r="G312" i="15"/>
  <c r="H317" i="15"/>
  <c r="G317" i="15"/>
  <c r="H320" i="15"/>
  <c r="G320" i="15"/>
  <c r="H319" i="15"/>
  <c r="G319" i="15"/>
  <c r="H318" i="15"/>
  <c r="G318" i="15"/>
  <c r="H315" i="15"/>
  <c r="G315" i="15"/>
  <c r="H314" i="15"/>
  <c r="G314" i="15"/>
  <c r="H313" i="15"/>
  <c r="G313" i="15"/>
  <c r="H310" i="15"/>
  <c r="G310" i="15"/>
  <c r="H309" i="15"/>
  <c r="G309" i="15"/>
  <c r="H308" i="15"/>
  <c r="G308" i="15"/>
  <c r="H305" i="15"/>
  <c r="G305" i="15"/>
  <c r="H304" i="15"/>
  <c r="G304" i="15"/>
  <c r="H303" i="15"/>
  <c r="G303" i="15"/>
  <c r="H300" i="15"/>
  <c r="G300" i="15"/>
  <c r="H299" i="15"/>
  <c r="G299" i="15"/>
  <c r="H298" i="15"/>
  <c r="G298" i="15"/>
  <c r="H295" i="15"/>
  <c r="G295" i="15"/>
  <c r="H294" i="15"/>
  <c r="G294" i="15"/>
  <c r="H293" i="15"/>
  <c r="G293" i="15"/>
  <c r="H290" i="15"/>
  <c r="G290" i="15"/>
  <c r="H289" i="15"/>
  <c r="G289" i="15"/>
  <c r="H288" i="15"/>
  <c r="G288" i="15"/>
  <c r="G284" i="15"/>
  <c r="H284" i="15"/>
  <c r="G285" i="15"/>
  <c r="H285" i="15"/>
  <c r="H283" i="15"/>
  <c r="G283" i="15"/>
  <c r="H280" i="15"/>
  <c r="G280" i="15"/>
  <c r="H279" i="15"/>
  <c r="G279" i="15"/>
  <c r="H278" i="15"/>
  <c r="G278" i="15"/>
  <c r="H277" i="15"/>
  <c r="G277" i="15"/>
  <c r="H36" i="16"/>
  <c r="H35" i="16"/>
  <c r="H34" i="16"/>
  <c r="H31" i="16"/>
  <c r="H32" i="16"/>
  <c r="H30" i="16"/>
  <c r="G36" i="16"/>
  <c r="G35" i="16"/>
  <c r="G34" i="16"/>
  <c r="G31" i="16"/>
  <c r="G32" i="16"/>
  <c r="G30" i="16"/>
  <c r="E67" i="20" l="1"/>
  <c r="F112" i="33" l="1"/>
  <c r="E112" i="33"/>
  <c r="D112" i="33"/>
  <c r="C112" i="33"/>
  <c r="F107" i="33"/>
  <c r="E107" i="33"/>
  <c r="D107" i="33"/>
  <c r="C107" i="33"/>
  <c r="F102" i="33"/>
  <c r="E102" i="33"/>
  <c r="D102" i="33"/>
  <c r="C102" i="33"/>
  <c r="F97" i="33"/>
  <c r="E97" i="33"/>
  <c r="D97" i="33"/>
  <c r="C97" i="33"/>
  <c r="F91" i="33"/>
  <c r="E91" i="33"/>
  <c r="D91" i="33"/>
  <c r="C91" i="33"/>
  <c r="F86" i="33"/>
  <c r="E86" i="33"/>
  <c r="D86" i="33"/>
  <c r="C86" i="33"/>
  <c r="F77" i="33"/>
  <c r="E77" i="33"/>
  <c r="D77" i="33"/>
  <c r="C77" i="33"/>
  <c r="F71" i="33"/>
  <c r="E71" i="33"/>
  <c r="D71" i="33"/>
  <c r="C71" i="33"/>
  <c r="F66" i="33"/>
  <c r="E66" i="33"/>
  <c r="D66" i="33"/>
  <c r="C66" i="33"/>
  <c r="F61" i="33"/>
  <c r="E61" i="33"/>
  <c r="D61" i="33"/>
  <c r="C61" i="33"/>
  <c r="C56" i="33"/>
  <c r="D56" i="33"/>
  <c r="F56" i="33"/>
  <c r="E56" i="33"/>
  <c r="F15" i="33"/>
  <c r="C6" i="33" l="1"/>
  <c r="D6" i="33"/>
  <c r="E6" i="33"/>
  <c r="F6" i="33"/>
  <c r="G7" i="33"/>
  <c r="H7" i="33"/>
  <c r="G8" i="33"/>
  <c r="H8" i="33"/>
  <c r="G9" i="33"/>
  <c r="H9" i="33"/>
  <c r="C10" i="33"/>
  <c r="D10" i="33"/>
  <c r="E10" i="33"/>
  <c r="F10" i="33"/>
  <c r="G11" i="33"/>
  <c r="H11" i="33"/>
  <c r="G12" i="33"/>
  <c r="H12" i="33"/>
  <c r="G13" i="33"/>
  <c r="H13" i="33"/>
  <c r="C14" i="33"/>
  <c r="D14" i="33"/>
  <c r="E14" i="33"/>
  <c r="F14" i="33"/>
  <c r="G15" i="33"/>
  <c r="H15" i="33"/>
  <c r="G16" i="33"/>
  <c r="H16" i="33"/>
  <c r="G17" i="33"/>
  <c r="H17" i="33"/>
  <c r="C18" i="33"/>
  <c r="D18" i="33"/>
  <c r="E18" i="33"/>
  <c r="F18" i="33"/>
  <c r="G19" i="33"/>
  <c r="H19" i="33"/>
  <c r="G20" i="33"/>
  <c r="H20" i="33"/>
  <c r="G21" i="33"/>
  <c r="H21" i="33"/>
  <c r="C22" i="33"/>
  <c r="D22" i="33"/>
  <c r="E22" i="33"/>
  <c r="F22" i="33"/>
  <c r="G23" i="33"/>
  <c r="H23" i="33"/>
  <c r="G24" i="33"/>
  <c r="H24" i="33"/>
  <c r="G25" i="33"/>
  <c r="H25" i="33"/>
  <c r="C26" i="33"/>
  <c r="D26" i="33"/>
  <c r="E26" i="33"/>
  <c r="F26" i="33"/>
  <c r="G27" i="33"/>
  <c r="H27" i="33"/>
  <c r="G28" i="33"/>
  <c r="H28" i="33"/>
  <c r="G29" i="33"/>
  <c r="H29" i="33"/>
  <c r="C31" i="33"/>
  <c r="D31" i="33"/>
  <c r="E31" i="33"/>
  <c r="F31" i="33"/>
  <c r="G32" i="33"/>
  <c r="H32" i="33"/>
  <c r="G33" i="33"/>
  <c r="H33" i="33"/>
  <c r="G34" i="33"/>
  <c r="H34" i="33"/>
  <c r="C35" i="33"/>
  <c r="D35" i="33"/>
  <c r="E35" i="33"/>
  <c r="F35" i="33"/>
  <c r="G36" i="33"/>
  <c r="H36" i="33"/>
  <c r="G37" i="33"/>
  <c r="H37" i="33"/>
  <c r="G38" i="33"/>
  <c r="H38" i="33"/>
  <c r="C43" i="33"/>
  <c r="D43" i="33"/>
  <c r="E43" i="33"/>
  <c r="F43" i="33"/>
  <c r="G44" i="33"/>
  <c r="H44" i="33"/>
  <c r="G45" i="33"/>
  <c r="H45" i="33"/>
  <c r="G46" i="33"/>
  <c r="H46" i="33"/>
  <c r="C51" i="33"/>
  <c r="D51" i="33"/>
  <c r="E51" i="33"/>
  <c r="F51" i="33"/>
  <c r="G52" i="33"/>
  <c r="H52" i="33"/>
  <c r="G53" i="33"/>
  <c r="H53" i="33"/>
  <c r="G54" i="33"/>
  <c r="H54" i="33"/>
  <c r="G57" i="33"/>
  <c r="H57" i="33"/>
  <c r="G58" i="33"/>
  <c r="H58" i="33"/>
  <c r="G59" i="33"/>
  <c r="H59" i="33"/>
  <c r="G60" i="33"/>
  <c r="H60" i="33"/>
  <c r="G62" i="33"/>
  <c r="H62" i="33"/>
  <c r="G63" i="33"/>
  <c r="H63" i="33"/>
  <c r="G64" i="33"/>
  <c r="H64" i="33"/>
  <c r="G65" i="33"/>
  <c r="H65" i="33"/>
  <c r="G67" i="33"/>
  <c r="H67" i="33"/>
  <c r="G68" i="33"/>
  <c r="H68" i="33"/>
  <c r="G69" i="33"/>
  <c r="H69" i="33"/>
  <c r="G70" i="33"/>
  <c r="H70" i="33"/>
  <c r="G72" i="33"/>
  <c r="H72" i="33"/>
  <c r="G73" i="33"/>
  <c r="H73" i="33"/>
  <c r="G74" i="33"/>
  <c r="H74" i="33"/>
  <c r="G75" i="33"/>
  <c r="H75" i="33"/>
  <c r="C39" i="33"/>
  <c r="D39" i="33"/>
  <c r="E39" i="33"/>
  <c r="F39" i="33"/>
  <c r="G40" i="33"/>
  <c r="H40" i="33"/>
  <c r="G41" i="33"/>
  <c r="H41" i="33"/>
  <c r="G42" i="33"/>
  <c r="H42" i="33"/>
  <c r="C47" i="33"/>
  <c r="D47" i="33"/>
  <c r="E47" i="33"/>
  <c r="F47" i="33"/>
  <c r="G48" i="33"/>
  <c r="H48" i="33"/>
  <c r="G49" i="33"/>
  <c r="H49" i="33"/>
  <c r="G50" i="33"/>
  <c r="H50" i="33"/>
  <c r="G78" i="33"/>
  <c r="H78" i="33"/>
  <c r="G79" i="33"/>
  <c r="H79" i="33"/>
  <c r="G80" i="33"/>
  <c r="H80" i="33"/>
  <c r="G81" i="33"/>
  <c r="H81" i="33"/>
  <c r="C82" i="33"/>
  <c r="D82" i="33"/>
  <c r="E82" i="33"/>
  <c r="F82" i="33"/>
  <c r="G83" i="33"/>
  <c r="H83" i="33"/>
  <c r="G84" i="33"/>
  <c r="H84" i="33"/>
  <c r="G85" i="33"/>
  <c r="H85" i="33"/>
  <c r="G87" i="33"/>
  <c r="H87" i="33"/>
  <c r="G88" i="33"/>
  <c r="H88" i="33"/>
  <c r="G89" i="33"/>
  <c r="H89" i="33"/>
  <c r="G90" i="33"/>
  <c r="H90" i="33"/>
  <c r="G92" i="33"/>
  <c r="H92" i="33"/>
  <c r="G93" i="33"/>
  <c r="H93" i="33"/>
  <c r="G94" i="33"/>
  <c r="H94" i="33"/>
  <c r="G95" i="33"/>
  <c r="H95" i="33"/>
  <c r="H116" i="33"/>
  <c r="G116" i="33"/>
  <c r="H115" i="33"/>
  <c r="G115" i="33"/>
  <c r="H114" i="33"/>
  <c r="G114" i="33"/>
  <c r="H113" i="33"/>
  <c r="G113" i="33"/>
  <c r="H111" i="33"/>
  <c r="G111" i="33"/>
  <c r="H110" i="33"/>
  <c r="G110" i="33"/>
  <c r="H109" i="33"/>
  <c r="G109" i="33"/>
  <c r="H108" i="33"/>
  <c r="G108" i="33"/>
  <c r="H106" i="33"/>
  <c r="G106" i="33"/>
  <c r="H105" i="33"/>
  <c r="G105" i="33"/>
  <c r="H104" i="33"/>
  <c r="H102" i="33" s="1"/>
  <c r="G104" i="33"/>
  <c r="G102" i="33" s="1"/>
  <c r="H103" i="33"/>
  <c r="G103" i="33"/>
  <c r="H101" i="33"/>
  <c r="G101" i="33"/>
  <c r="H100" i="33"/>
  <c r="G100" i="33"/>
  <c r="H99" i="33"/>
  <c r="H97" i="33" s="1"/>
  <c r="G99" i="33"/>
  <c r="H98" i="33"/>
  <c r="G98" i="33"/>
  <c r="H91" i="33" l="1"/>
  <c r="H86" i="33"/>
  <c r="G91" i="33"/>
  <c r="G86" i="33"/>
  <c r="E117" i="33"/>
  <c r="G107" i="33"/>
  <c r="G112" i="33"/>
  <c r="H77" i="33"/>
  <c r="H71" i="33"/>
  <c r="H66" i="33"/>
  <c r="H61" i="33"/>
  <c r="H56" i="33"/>
  <c r="H107" i="33"/>
  <c r="G77" i="33"/>
  <c r="G71" i="33"/>
  <c r="G66" i="33"/>
  <c r="G61" i="33"/>
  <c r="G56" i="33"/>
  <c r="F117" i="33"/>
  <c r="H112" i="33"/>
  <c r="G97" i="33"/>
  <c r="H51" i="33"/>
  <c r="H35" i="33"/>
  <c r="H26" i="33"/>
  <c r="H18" i="33"/>
  <c r="H10" i="33"/>
  <c r="H39" i="33"/>
  <c r="G39" i="33"/>
  <c r="G82" i="33"/>
  <c r="G47" i="33"/>
  <c r="H43" i="33"/>
  <c r="H31" i="33"/>
  <c r="H22" i="33"/>
  <c r="H14" i="33"/>
  <c r="H6" i="33"/>
  <c r="H82" i="33"/>
  <c r="H47" i="33"/>
  <c r="G51" i="33"/>
  <c r="G35" i="33"/>
  <c r="G26" i="33"/>
  <c r="G18" i="33"/>
  <c r="G10" i="33"/>
  <c r="G43" i="33"/>
  <c r="G31" i="33"/>
  <c r="G22" i="33"/>
  <c r="G14" i="33"/>
  <c r="G6" i="33"/>
  <c r="H36" i="30"/>
  <c r="G36" i="30"/>
  <c r="F36" i="30"/>
  <c r="E36" i="30"/>
  <c r="D36" i="30"/>
  <c r="C36" i="30"/>
  <c r="F248" i="17" l="1"/>
  <c r="F222" i="17"/>
  <c r="E222" i="17"/>
  <c r="F228" i="17"/>
  <c r="E228" i="17"/>
  <c r="F233" i="17"/>
  <c r="E233" i="17"/>
  <c r="F238" i="17"/>
  <c r="E238" i="17"/>
  <c r="F243" i="17"/>
  <c r="E243" i="17"/>
  <c r="E248" i="17"/>
  <c r="H251" i="17"/>
  <c r="G251" i="17"/>
  <c r="H250" i="17"/>
  <c r="G250" i="17"/>
  <c r="H249" i="17"/>
  <c r="G249" i="17"/>
  <c r="G248" i="17" s="1"/>
  <c r="H246" i="17"/>
  <c r="G246" i="17"/>
  <c r="H245" i="17"/>
  <c r="G245" i="17"/>
  <c r="G243" i="17" s="1"/>
  <c r="H244" i="17"/>
  <c r="G244" i="17"/>
  <c r="H241" i="17"/>
  <c r="G241" i="17"/>
  <c r="H240" i="17"/>
  <c r="G240" i="17"/>
  <c r="H239" i="17"/>
  <c r="G239" i="17"/>
  <c r="G238" i="17" s="1"/>
  <c r="H236" i="17"/>
  <c r="G236" i="17"/>
  <c r="H235" i="17"/>
  <c r="G235" i="17"/>
  <c r="H234" i="17"/>
  <c r="G234" i="17"/>
  <c r="H231" i="17"/>
  <c r="G231" i="17"/>
  <c r="H230" i="17"/>
  <c r="G230" i="17"/>
  <c r="H229" i="17"/>
  <c r="G229" i="17"/>
  <c r="G228" i="17" s="1"/>
  <c r="H226" i="17"/>
  <c r="G226" i="17"/>
  <c r="H225" i="17"/>
  <c r="G225" i="17"/>
  <c r="H224" i="17"/>
  <c r="G224" i="17"/>
  <c r="H223" i="17"/>
  <c r="G223" i="17"/>
  <c r="H220" i="17"/>
  <c r="G220" i="17"/>
  <c r="H219" i="17"/>
  <c r="G219" i="17"/>
  <c r="H218" i="17"/>
  <c r="G218" i="17"/>
  <c r="H217" i="17"/>
  <c r="G217" i="17"/>
  <c r="H214" i="17"/>
  <c r="G214" i="17"/>
  <c r="H213" i="17"/>
  <c r="G213" i="17"/>
  <c r="H212" i="17"/>
  <c r="H210" i="17" s="1"/>
  <c r="G212" i="17"/>
  <c r="H211" i="17"/>
  <c r="G211" i="17"/>
  <c r="H208" i="17"/>
  <c r="H204" i="17" s="1"/>
  <c r="G208" i="17"/>
  <c r="H207" i="17"/>
  <c r="G207" i="17"/>
  <c r="H206" i="17"/>
  <c r="G206" i="17"/>
  <c r="H205" i="17"/>
  <c r="G205" i="17"/>
  <c r="H202" i="17"/>
  <c r="G202" i="17"/>
  <c r="H201" i="17"/>
  <c r="G201" i="17"/>
  <c r="H200" i="17"/>
  <c r="G200" i="17"/>
  <c r="H199" i="17"/>
  <c r="G199" i="17"/>
  <c r="G198" i="17" s="1"/>
  <c r="H196" i="17"/>
  <c r="G196" i="17"/>
  <c r="H195" i="17"/>
  <c r="G195" i="17"/>
  <c r="H194" i="17"/>
  <c r="G194" i="17"/>
  <c r="H193" i="17"/>
  <c r="G193" i="17"/>
  <c r="G192" i="17" s="1"/>
  <c r="H190" i="17"/>
  <c r="G190" i="17"/>
  <c r="H189" i="17"/>
  <c r="G189" i="17"/>
  <c r="H188" i="17"/>
  <c r="G188" i="17"/>
  <c r="H187" i="17"/>
  <c r="G187" i="17"/>
  <c r="H184" i="17"/>
  <c r="G184" i="17"/>
  <c r="H183" i="17"/>
  <c r="G183" i="17"/>
  <c r="H182" i="17"/>
  <c r="H180" i="17" s="1"/>
  <c r="G182" i="17"/>
  <c r="H181" i="17"/>
  <c r="G181" i="17"/>
  <c r="G180" i="17" s="1"/>
  <c r="H178" i="17"/>
  <c r="G178" i="17"/>
  <c r="H177" i="17"/>
  <c r="G177" i="17"/>
  <c r="H176" i="17"/>
  <c r="G176" i="17"/>
  <c r="H175" i="17"/>
  <c r="G175" i="17"/>
  <c r="G174" i="17" s="1"/>
  <c r="H172" i="17"/>
  <c r="G172" i="17"/>
  <c r="H171" i="17"/>
  <c r="G171" i="17"/>
  <c r="H170" i="17"/>
  <c r="H168" i="17" s="1"/>
  <c r="G170" i="17"/>
  <c r="H169" i="17"/>
  <c r="G169" i="17"/>
  <c r="G168" i="17" s="1"/>
  <c r="H166" i="17"/>
  <c r="G166" i="17"/>
  <c r="H165" i="17"/>
  <c r="G165" i="17"/>
  <c r="H164" i="17"/>
  <c r="G164" i="17"/>
  <c r="H163" i="17"/>
  <c r="G163" i="17"/>
  <c r="G162" i="17" s="1"/>
  <c r="H160" i="17"/>
  <c r="G160" i="17"/>
  <c r="H159" i="17"/>
  <c r="G159" i="17"/>
  <c r="H158" i="17"/>
  <c r="H156" i="17" s="1"/>
  <c r="G158" i="17"/>
  <c r="H157" i="17"/>
  <c r="G157" i="17"/>
  <c r="G156" i="17" s="1"/>
  <c r="H154" i="17"/>
  <c r="G154" i="17"/>
  <c r="H153" i="17"/>
  <c r="G153" i="17"/>
  <c r="H152" i="17"/>
  <c r="G152" i="17"/>
  <c r="H151" i="17"/>
  <c r="G151" i="17"/>
  <c r="G150" i="17" s="1"/>
  <c r="H148" i="17"/>
  <c r="G148" i="17"/>
  <c r="H147" i="17"/>
  <c r="G147" i="17"/>
  <c r="H146" i="17"/>
  <c r="H144" i="17" s="1"/>
  <c r="G146" i="17"/>
  <c r="H145" i="17"/>
  <c r="G145" i="17"/>
  <c r="H142" i="17"/>
  <c r="G142" i="17"/>
  <c r="H141" i="17"/>
  <c r="G141" i="17"/>
  <c r="H140" i="17"/>
  <c r="G140" i="17"/>
  <c r="H139" i="17"/>
  <c r="G139" i="17"/>
  <c r="G138" i="17" s="1"/>
  <c r="H136" i="17"/>
  <c r="G136" i="17"/>
  <c r="H135" i="17"/>
  <c r="G135" i="17"/>
  <c r="H134" i="17"/>
  <c r="G134" i="17"/>
  <c r="H133" i="17"/>
  <c r="G133" i="17"/>
  <c r="G132" i="17" s="1"/>
  <c r="H130" i="17"/>
  <c r="G130" i="17"/>
  <c r="H129" i="17"/>
  <c r="G129" i="17"/>
  <c r="H128" i="17"/>
  <c r="G128" i="17"/>
  <c r="H127" i="17"/>
  <c r="G127" i="17"/>
  <c r="G126" i="17" s="1"/>
  <c r="H124" i="17"/>
  <c r="G124" i="17"/>
  <c r="H123" i="17"/>
  <c r="G123" i="17"/>
  <c r="H122" i="17"/>
  <c r="H120" i="17" s="1"/>
  <c r="G122" i="17"/>
  <c r="H121" i="17"/>
  <c r="G121" i="17"/>
  <c r="H118" i="17"/>
  <c r="G118" i="17"/>
  <c r="H117" i="17"/>
  <c r="G117" i="17"/>
  <c r="H116" i="17"/>
  <c r="G116" i="17"/>
  <c r="H115" i="17"/>
  <c r="G115" i="17"/>
  <c r="G114" i="17" s="1"/>
  <c r="H112" i="17"/>
  <c r="G112" i="17"/>
  <c r="H111" i="17"/>
  <c r="G111" i="17"/>
  <c r="H110" i="17"/>
  <c r="H108" i="17" s="1"/>
  <c r="G110" i="17"/>
  <c r="H109" i="17"/>
  <c r="G109" i="17"/>
  <c r="G108" i="17" s="1"/>
  <c r="H106" i="17"/>
  <c r="G106" i="17"/>
  <c r="H105" i="17"/>
  <c r="G105" i="17"/>
  <c r="H104" i="17"/>
  <c r="G104" i="17"/>
  <c r="H103" i="17"/>
  <c r="G103" i="17"/>
  <c r="G102" i="17" s="1"/>
  <c r="H100" i="17"/>
  <c r="G100" i="17"/>
  <c r="H99" i="17"/>
  <c r="G99" i="17"/>
  <c r="H98" i="17"/>
  <c r="G98" i="17"/>
  <c r="H97" i="17"/>
  <c r="G97" i="17"/>
  <c r="G96" i="17" s="1"/>
  <c r="H94" i="17"/>
  <c r="G94" i="17"/>
  <c r="H93" i="17"/>
  <c r="G93" i="17"/>
  <c r="H92" i="17"/>
  <c r="G92" i="17"/>
  <c r="H91" i="17"/>
  <c r="G91" i="17"/>
  <c r="G90" i="17" s="1"/>
  <c r="H88" i="17"/>
  <c r="G88" i="17"/>
  <c r="H87" i="17"/>
  <c r="G87" i="17"/>
  <c r="H86" i="17"/>
  <c r="G86" i="17"/>
  <c r="H85" i="17"/>
  <c r="G85" i="17"/>
  <c r="G84" i="17" s="1"/>
  <c r="H82" i="17"/>
  <c r="G82" i="17"/>
  <c r="H81" i="17"/>
  <c r="G81" i="17"/>
  <c r="H80" i="17"/>
  <c r="G80" i="17"/>
  <c r="H79" i="17"/>
  <c r="G79" i="17"/>
  <c r="G78" i="17" s="1"/>
  <c r="H76" i="17"/>
  <c r="G76" i="17"/>
  <c r="H75" i="17"/>
  <c r="G75" i="17"/>
  <c r="H74" i="17"/>
  <c r="H72" i="17" s="1"/>
  <c r="G74" i="17"/>
  <c r="H73" i="17"/>
  <c r="G73" i="17"/>
  <c r="G72" i="17" s="1"/>
  <c r="H70" i="17"/>
  <c r="G70" i="17"/>
  <c r="H69" i="17"/>
  <c r="G69" i="17"/>
  <c r="H68" i="17"/>
  <c r="G68" i="17"/>
  <c r="H67" i="17"/>
  <c r="G67" i="17"/>
  <c r="G66" i="17" s="1"/>
  <c r="H64" i="17"/>
  <c r="G64" i="17"/>
  <c r="H63" i="17"/>
  <c r="G63" i="17"/>
  <c r="H62" i="17"/>
  <c r="H60" i="17" s="1"/>
  <c r="G62" i="17"/>
  <c r="H61" i="17"/>
  <c r="G61" i="17"/>
  <c r="G60" i="17" s="1"/>
  <c r="H58" i="17"/>
  <c r="G58" i="17"/>
  <c r="H57" i="17"/>
  <c r="G57" i="17"/>
  <c r="H56" i="17"/>
  <c r="G56" i="17"/>
  <c r="H55" i="17"/>
  <c r="G55" i="17"/>
  <c r="H52" i="17"/>
  <c r="G52" i="17"/>
  <c r="H51" i="17"/>
  <c r="G51" i="17"/>
  <c r="H50" i="17"/>
  <c r="G50" i="17"/>
  <c r="H49" i="17"/>
  <c r="G49" i="17"/>
  <c r="H46" i="17"/>
  <c r="G46" i="17"/>
  <c r="H45" i="17"/>
  <c r="G45" i="17"/>
  <c r="H44" i="17"/>
  <c r="G44" i="17"/>
  <c r="H43" i="17"/>
  <c r="G43" i="17"/>
  <c r="G42" i="17" s="1"/>
  <c r="H40" i="17"/>
  <c r="G40" i="17"/>
  <c r="H39" i="17"/>
  <c r="G39" i="17"/>
  <c r="H38" i="17"/>
  <c r="H36" i="17" s="1"/>
  <c r="G38" i="17"/>
  <c r="H37" i="17"/>
  <c r="G37" i="17"/>
  <c r="G36" i="17" s="1"/>
  <c r="H34" i="17"/>
  <c r="G34" i="17"/>
  <c r="H33" i="17"/>
  <c r="G33" i="17"/>
  <c r="H32" i="17"/>
  <c r="G32" i="17"/>
  <c r="H31" i="17"/>
  <c r="G31" i="17"/>
  <c r="G30" i="17" s="1"/>
  <c r="H28" i="17"/>
  <c r="G28" i="17"/>
  <c r="H27" i="17"/>
  <c r="G27" i="17"/>
  <c r="H26" i="17"/>
  <c r="H24" i="17" s="1"/>
  <c r="G26" i="17"/>
  <c r="H25" i="17"/>
  <c r="G25" i="17"/>
  <c r="G24" i="17" s="1"/>
  <c r="H22" i="17"/>
  <c r="G22" i="17"/>
  <c r="H21" i="17"/>
  <c r="G21" i="17"/>
  <c r="H20" i="17"/>
  <c r="G20" i="17"/>
  <c r="H19" i="17"/>
  <c r="G19" i="17"/>
  <c r="G18" i="17" s="1"/>
  <c r="H16" i="17"/>
  <c r="G16" i="17"/>
  <c r="H15" i="17"/>
  <c r="G15" i="17"/>
  <c r="H14" i="17"/>
  <c r="H12" i="17" s="1"/>
  <c r="G14" i="17"/>
  <c r="H13" i="17"/>
  <c r="G13" i="17"/>
  <c r="G12" i="17" s="1"/>
  <c r="G8" i="17"/>
  <c r="H8" i="17"/>
  <c r="G9" i="17"/>
  <c r="H9" i="17"/>
  <c r="G10" i="17"/>
  <c r="H10" i="17"/>
  <c r="H7" i="17"/>
  <c r="G7" i="17"/>
  <c r="D248" i="17"/>
  <c r="C248" i="17"/>
  <c r="D243" i="17"/>
  <c r="C243" i="17"/>
  <c r="D238" i="17"/>
  <c r="C238" i="17"/>
  <c r="G233" i="17"/>
  <c r="D233" i="17"/>
  <c r="C233" i="17"/>
  <c r="D228" i="17"/>
  <c r="C228" i="17"/>
  <c r="G222" i="17"/>
  <c r="D222" i="17"/>
  <c r="C222" i="17"/>
  <c r="F216" i="17"/>
  <c r="E216" i="17"/>
  <c r="D216" i="17"/>
  <c r="C216" i="17"/>
  <c r="G210" i="17"/>
  <c r="F210" i="17"/>
  <c r="E210" i="17"/>
  <c r="D210" i="17"/>
  <c r="C210" i="17"/>
  <c r="F204" i="17"/>
  <c r="E204" i="17"/>
  <c r="D204" i="17"/>
  <c r="C204" i="17"/>
  <c r="F198" i="17"/>
  <c r="E198" i="17"/>
  <c r="D198" i="17"/>
  <c r="C198" i="17"/>
  <c r="F192" i="17"/>
  <c r="E192" i="17"/>
  <c r="D192" i="17"/>
  <c r="C192" i="17"/>
  <c r="F186" i="17"/>
  <c r="E186" i="17"/>
  <c r="D186" i="17"/>
  <c r="C186" i="17"/>
  <c r="F180" i="17"/>
  <c r="E180" i="17"/>
  <c r="D180" i="17"/>
  <c r="C180" i="17"/>
  <c r="F174" i="17"/>
  <c r="E174" i="17"/>
  <c r="D174" i="17"/>
  <c r="C174" i="17"/>
  <c r="F168" i="17"/>
  <c r="E168" i="17"/>
  <c r="D168" i="17"/>
  <c r="C168" i="17"/>
  <c r="F162" i="17"/>
  <c r="E162" i="17"/>
  <c r="D162" i="17"/>
  <c r="C162" i="17"/>
  <c r="F156" i="17"/>
  <c r="E156" i="17"/>
  <c r="D156" i="17"/>
  <c r="C156" i="17"/>
  <c r="F150" i="17"/>
  <c r="E150" i="17"/>
  <c r="D150" i="17"/>
  <c r="C150" i="17"/>
  <c r="G144" i="17"/>
  <c r="F144" i="17"/>
  <c r="E144" i="17"/>
  <c r="D144" i="17"/>
  <c r="C144" i="17"/>
  <c r="F138" i="17"/>
  <c r="E138" i="17"/>
  <c r="D138" i="17"/>
  <c r="C138" i="17"/>
  <c r="F132" i="17"/>
  <c r="E132" i="17"/>
  <c r="D132" i="17"/>
  <c r="C132" i="17"/>
  <c r="F126" i="17"/>
  <c r="E126" i="17"/>
  <c r="D126" i="17"/>
  <c r="C126" i="17"/>
  <c r="G120" i="17"/>
  <c r="F120" i="17"/>
  <c r="E120" i="17"/>
  <c r="D120" i="17"/>
  <c r="C120" i="17"/>
  <c r="F114" i="17"/>
  <c r="E114" i="17"/>
  <c r="D114" i="17"/>
  <c r="C114" i="17"/>
  <c r="F108" i="17"/>
  <c r="E108" i="17"/>
  <c r="D108" i="17"/>
  <c r="C108" i="17"/>
  <c r="F102" i="17"/>
  <c r="E102" i="17"/>
  <c r="D102" i="17"/>
  <c r="C102" i="17"/>
  <c r="F96" i="17"/>
  <c r="E96" i="17"/>
  <c r="D96" i="17"/>
  <c r="C96" i="17"/>
  <c r="F90" i="17"/>
  <c r="E90" i="17"/>
  <c r="D90" i="17"/>
  <c r="C90" i="17"/>
  <c r="F84" i="17"/>
  <c r="E84" i="17"/>
  <c r="D84" i="17"/>
  <c r="C84" i="17"/>
  <c r="F78" i="17"/>
  <c r="E78" i="17"/>
  <c r="D78" i="17"/>
  <c r="C78" i="17"/>
  <c r="F72" i="17"/>
  <c r="E72" i="17"/>
  <c r="D72" i="17"/>
  <c r="C72" i="17"/>
  <c r="F66" i="17"/>
  <c r="E66" i="17"/>
  <c r="D66" i="17"/>
  <c r="C66" i="17"/>
  <c r="F60" i="17"/>
  <c r="E60" i="17"/>
  <c r="D60" i="17"/>
  <c r="C60" i="17"/>
  <c r="F54" i="17"/>
  <c r="E54" i="17"/>
  <c r="D54" i="17"/>
  <c r="C54" i="17"/>
  <c r="G48" i="17"/>
  <c r="F48" i="17"/>
  <c r="E48" i="17"/>
  <c r="D48" i="17"/>
  <c r="C48" i="17"/>
  <c r="F42" i="17"/>
  <c r="E42" i="17"/>
  <c r="D42" i="17"/>
  <c r="C42" i="17"/>
  <c r="F36" i="17"/>
  <c r="E36" i="17"/>
  <c r="D36" i="17"/>
  <c r="C36" i="17"/>
  <c r="F30" i="17"/>
  <c r="E30" i="17"/>
  <c r="D30" i="17"/>
  <c r="C30" i="17"/>
  <c r="F24" i="17"/>
  <c r="E24" i="17"/>
  <c r="D24" i="17"/>
  <c r="C24" i="17"/>
  <c r="F18" i="17"/>
  <c r="E18" i="17"/>
  <c r="D18" i="17"/>
  <c r="C18" i="17"/>
  <c r="F12" i="17"/>
  <c r="E12" i="17"/>
  <c r="D12" i="17"/>
  <c r="C12" i="17"/>
  <c r="E6" i="17"/>
  <c r="F6" i="17"/>
  <c r="D6" i="17"/>
  <c r="C6" i="17"/>
  <c r="H33" i="16"/>
  <c r="G33" i="16"/>
  <c r="F33" i="16"/>
  <c r="E33" i="16"/>
  <c r="D33" i="16"/>
  <c r="C33" i="16"/>
  <c r="E29" i="16"/>
  <c r="F29" i="16"/>
  <c r="G29" i="16"/>
  <c r="H29" i="16"/>
  <c r="D29" i="16"/>
  <c r="C29" i="16"/>
  <c r="G204" i="17" l="1"/>
  <c r="G216" i="17"/>
  <c r="G6" i="17"/>
  <c r="H48" i="17"/>
  <c r="H84" i="17"/>
  <c r="H132" i="17"/>
  <c r="H198" i="17"/>
  <c r="H216" i="17"/>
  <c r="H222" i="17"/>
  <c r="E252" i="17"/>
  <c r="H6" i="17"/>
  <c r="H18" i="17"/>
  <c r="H30" i="17"/>
  <c r="H54" i="17"/>
  <c r="H66" i="17"/>
  <c r="H102" i="17"/>
  <c r="H114" i="17"/>
  <c r="H126" i="17"/>
  <c r="H138" i="17"/>
  <c r="H162" i="17"/>
  <c r="H174" i="17"/>
  <c r="F252" i="17"/>
  <c r="H42" i="17"/>
  <c r="H78" i="17"/>
  <c r="H90" i="17"/>
  <c r="H150" i="17"/>
  <c r="H186" i="17"/>
  <c r="H192" i="17"/>
  <c r="H228" i="17"/>
  <c r="H238" i="17"/>
  <c r="H248" i="17"/>
  <c r="H96" i="17"/>
  <c r="G54" i="17"/>
  <c r="G186" i="17"/>
  <c r="H233" i="17"/>
  <c r="H243" i="17"/>
  <c r="F317" i="15"/>
  <c r="E317" i="15"/>
  <c r="F312" i="15"/>
  <c r="E312" i="15"/>
  <c r="F307" i="15"/>
  <c r="E307" i="15"/>
  <c r="F302" i="15"/>
  <c r="E302" i="15"/>
  <c r="F292" i="15"/>
  <c r="E292" i="15"/>
  <c r="F287" i="15"/>
  <c r="E287" i="15"/>
  <c r="F282" i="15"/>
  <c r="E282" i="15"/>
  <c r="F270" i="15" l="1"/>
  <c r="H270" i="15" s="1"/>
  <c r="E270" i="15"/>
  <c r="G270" i="15" s="1"/>
  <c r="F264" i="15"/>
  <c r="H264" i="15" s="1"/>
  <c r="E264" i="15"/>
  <c r="G264" i="15" s="1"/>
  <c r="F258" i="15"/>
  <c r="H258" i="15" s="1"/>
  <c r="E258" i="15"/>
  <c r="G258" i="15" s="1"/>
  <c r="F252" i="15"/>
  <c r="H252" i="15" s="1"/>
  <c r="E252" i="15"/>
  <c r="G252" i="15" s="1"/>
  <c r="F246" i="15"/>
  <c r="H246" i="15" s="1"/>
  <c r="E246" i="15"/>
  <c r="G246" i="15" s="1"/>
  <c r="F240" i="15"/>
  <c r="H240" i="15" s="1"/>
  <c r="E240" i="15"/>
  <c r="G240" i="15" s="1"/>
  <c r="F234" i="15"/>
  <c r="H234" i="15" s="1"/>
  <c r="E234" i="15"/>
  <c r="G234" i="15" s="1"/>
  <c r="F228" i="15"/>
  <c r="H228" i="15" s="1"/>
  <c r="E228" i="15"/>
  <c r="G228" i="15" s="1"/>
  <c r="F222" i="15"/>
  <c r="H222" i="15" s="1"/>
  <c r="E222" i="15"/>
  <c r="G222" i="15" s="1"/>
  <c r="F216" i="15"/>
  <c r="H216" i="15" s="1"/>
  <c r="E216" i="15"/>
  <c r="G216" i="15" s="1"/>
  <c r="F210" i="15"/>
  <c r="H210" i="15" s="1"/>
  <c r="E210" i="15"/>
  <c r="G210" i="15" s="1"/>
  <c r="F204" i="15"/>
  <c r="H204" i="15" s="1"/>
  <c r="E204" i="15"/>
  <c r="G204" i="15" s="1"/>
  <c r="F198" i="15"/>
  <c r="H198" i="15" s="1"/>
  <c r="E198" i="15"/>
  <c r="G198" i="15" s="1"/>
  <c r="F192" i="15"/>
  <c r="H192" i="15" s="1"/>
  <c r="E192" i="15"/>
  <c r="G192" i="15" s="1"/>
  <c r="F186" i="15"/>
  <c r="H186" i="15" s="1"/>
  <c r="E186" i="15"/>
  <c r="G186" i="15" s="1"/>
  <c r="F180" i="15"/>
  <c r="H180" i="15" s="1"/>
  <c r="E180" i="15"/>
  <c r="G180" i="15" s="1"/>
  <c r="F174" i="15"/>
  <c r="H174" i="15" s="1"/>
  <c r="E174" i="15"/>
  <c r="G174" i="15" s="1"/>
  <c r="F168" i="15"/>
  <c r="H168" i="15" s="1"/>
  <c r="E168" i="15"/>
  <c r="G168" i="15" s="1"/>
  <c r="F162" i="15"/>
  <c r="H162" i="15" s="1"/>
  <c r="E162" i="15"/>
  <c r="G162" i="15" s="1"/>
  <c r="F156" i="15"/>
  <c r="H156" i="15" s="1"/>
  <c r="E156" i="15"/>
  <c r="G156" i="15" s="1"/>
  <c r="F150" i="15"/>
  <c r="H150" i="15" s="1"/>
  <c r="E150" i="15"/>
  <c r="G150" i="15" s="1"/>
  <c r="F144" i="15"/>
  <c r="H144" i="15" s="1"/>
  <c r="E144" i="15"/>
  <c r="G144" i="15" s="1"/>
  <c r="F138" i="15"/>
  <c r="H138" i="15" s="1"/>
  <c r="E138" i="15"/>
  <c r="G138" i="15" s="1"/>
  <c r="F132" i="15"/>
  <c r="H132" i="15" s="1"/>
  <c r="E132" i="15"/>
  <c r="G132" i="15" s="1"/>
  <c r="F126" i="15"/>
  <c r="H126" i="15" s="1"/>
  <c r="E126" i="15"/>
  <c r="G126" i="15" s="1"/>
  <c r="F120" i="15"/>
  <c r="H120" i="15" s="1"/>
  <c r="E120" i="15"/>
  <c r="G120" i="15" s="1"/>
  <c r="F114" i="15"/>
  <c r="H114" i="15" s="1"/>
  <c r="E114" i="15"/>
  <c r="G114" i="15" s="1"/>
  <c r="F108" i="15"/>
  <c r="H108" i="15" s="1"/>
  <c r="E108" i="15"/>
  <c r="G108" i="15" s="1"/>
  <c r="F102" i="15"/>
  <c r="H102" i="15" s="1"/>
  <c r="E102" i="15"/>
  <c r="G102" i="15" s="1"/>
  <c r="F96" i="15"/>
  <c r="H96" i="15" s="1"/>
  <c r="E96" i="15"/>
  <c r="G96" i="15" s="1"/>
  <c r="F90" i="15"/>
  <c r="H90" i="15" s="1"/>
  <c r="E90" i="15"/>
  <c r="G90" i="15" s="1"/>
  <c r="F84" i="15"/>
  <c r="H84" i="15" s="1"/>
  <c r="E84" i="15"/>
  <c r="G84" i="15" s="1"/>
  <c r="F78" i="15"/>
  <c r="H78" i="15" s="1"/>
  <c r="E78" i="15"/>
  <c r="G78" i="15" s="1"/>
  <c r="F72" i="15"/>
  <c r="H72" i="15" s="1"/>
  <c r="E72" i="15"/>
  <c r="G72" i="15" s="1"/>
  <c r="F66" i="15"/>
  <c r="H66" i="15" s="1"/>
  <c r="E66" i="15"/>
  <c r="G66" i="15" s="1"/>
  <c r="F60" i="15"/>
  <c r="H60" i="15" s="1"/>
  <c r="E60" i="15"/>
  <c r="G60" i="15" s="1"/>
  <c r="F54" i="15"/>
  <c r="H54" i="15" s="1"/>
  <c r="E54" i="15"/>
  <c r="G54" i="15" s="1"/>
  <c r="F48" i="15"/>
  <c r="H48" i="15" s="1"/>
  <c r="E48" i="15"/>
  <c r="G48" i="15" s="1"/>
  <c r="F42" i="15"/>
  <c r="H42" i="15" s="1"/>
  <c r="E42" i="15"/>
  <c r="G42" i="15" s="1"/>
  <c r="F36" i="15"/>
  <c r="H36" i="15" s="1"/>
  <c r="E36" i="15"/>
  <c r="G36" i="15" s="1"/>
  <c r="F30" i="15"/>
  <c r="H30" i="15" s="1"/>
  <c r="E30" i="15"/>
  <c r="G30" i="15" s="1"/>
  <c r="F24" i="15"/>
  <c r="H24" i="15" s="1"/>
  <c r="E24" i="15"/>
  <c r="G24" i="15" s="1"/>
  <c r="F18" i="15"/>
  <c r="H18" i="15" s="1"/>
  <c r="E18" i="15"/>
  <c r="G18" i="15" s="1"/>
  <c r="F12" i="15"/>
  <c r="H12" i="15" s="1"/>
  <c r="E12" i="15"/>
  <c r="G12" i="15" s="1"/>
  <c r="H274" i="15"/>
  <c r="G274" i="15"/>
  <c r="H273" i="15"/>
  <c r="G273" i="15"/>
  <c r="H272" i="15"/>
  <c r="G272" i="15"/>
  <c r="H271" i="15"/>
  <c r="G271" i="15"/>
  <c r="H268" i="15"/>
  <c r="G268" i="15"/>
  <c r="H267" i="15"/>
  <c r="G267" i="15"/>
  <c r="H266" i="15"/>
  <c r="G266" i="15"/>
  <c r="H265" i="15"/>
  <c r="G265" i="15"/>
  <c r="H262" i="15"/>
  <c r="G262" i="15"/>
  <c r="H261" i="15"/>
  <c r="G261" i="15"/>
  <c r="H260" i="15"/>
  <c r="G260" i="15"/>
  <c r="H259" i="15"/>
  <c r="G259" i="15"/>
  <c r="H256" i="15"/>
  <c r="G256" i="15"/>
  <c r="H255" i="15"/>
  <c r="G255" i="15"/>
  <c r="H254" i="15"/>
  <c r="G254" i="15"/>
  <c r="H253" i="15"/>
  <c r="G253" i="15"/>
  <c r="H250" i="15"/>
  <c r="G250" i="15"/>
  <c r="H249" i="15"/>
  <c r="G249" i="15"/>
  <c r="H248" i="15"/>
  <c r="G248" i="15"/>
  <c r="H247" i="15"/>
  <c r="G247" i="15"/>
  <c r="H244" i="15"/>
  <c r="G244" i="15"/>
  <c r="H243" i="15"/>
  <c r="G243" i="15"/>
  <c r="H242" i="15"/>
  <c r="G242" i="15"/>
  <c r="H241" i="15"/>
  <c r="G241" i="15"/>
  <c r="H238" i="15"/>
  <c r="G238" i="15"/>
  <c r="H237" i="15"/>
  <c r="G237" i="15"/>
  <c r="H236" i="15"/>
  <c r="G236" i="15"/>
  <c r="H235" i="15"/>
  <c r="G235" i="15"/>
  <c r="H232" i="15"/>
  <c r="G232" i="15"/>
  <c r="H231" i="15"/>
  <c r="G231" i="15"/>
  <c r="H230" i="15"/>
  <c r="G230" i="15"/>
  <c r="H229" i="15"/>
  <c r="G229" i="15"/>
  <c r="H226" i="15"/>
  <c r="G226" i="15"/>
  <c r="H225" i="15"/>
  <c r="G225" i="15"/>
  <c r="H224" i="15"/>
  <c r="G224" i="15"/>
  <c r="H223" i="15"/>
  <c r="G223" i="15"/>
  <c r="H220" i="15"/>
  <c r="G220" i="15"/>
  <c r="H219" i="15"/>
  <c r="G219" i="15"/>
  <c r="H218" i="15"/>
  <c r="G218" i="15"/>
  <c r="H217" i="15"/>
  <c r="G217" i="15"/>
  <c r="H214" i="15"/>
  <c r="G214" i="15"/>
  <c r="H213" i="15"/>
  <c r="G213" i="15"/>
  <c r="H212" i="15"/>
  <c r="G212" i="15"/>
  <c r="H211" i="15"/>
  <c r="G211" i="15"/>
  <c r="H208" i="15"/>
  <c r="G208" i="15"/>
  <c r="H207" i="15"/>
  <c r="G207" i="15"/>
  <c r="H206" i="15"/>
  <c r="G206" i="15"/>
  <c r="H205" i="15"/>
  <c r="G205" i="15"/>
  <c r="H202" i="15"/>
  <c r="G202" i="15"/>
  <c r="H201" i="15"/>
  <c r="G201" i="15"/>
  <c r="H200" i="15"/>
  <c r="G200" i="15"/>
  <c r="H199" i="15"/>
  <c r="G199" i="15"/>
  <c r="H196" i="15"/>
  <c r="G196" i="15"/>
  <c r="H195" i="15"/>
  <c r="G195" i="15"/>
  <c r="H194" i="15"/>
  <c r="G194" i="15"/>
  <c r="H193" i="15"/>
  <c r="G193" i="15"/>
  <c r="H190" i="15"/>
  <c r="G190" i="15"/>
  <c r="H189" i="15"/>
  <c r="G189" i="15"/>
  <c r="H188" i="15"/>
  <c r="G188" i="15"/>
  <c r="H187" i="15"/>
  <c r="G187" i="15"/>
  <c r="H184" i="15"/>
  <c r="G184" i="15"/>
  <c r="H183" i="15"/>
  <c r="G183" i="15"/>
  <c r="H182" i="15"/>
  <c r="G182" i="15"/>
  <c r="H181" i="15"/>
  <c r="G181" i="15"/>
  <c r="H178" i="15"/>
  <c r="G178" i="15"/>
  <c r="H177" i="15"/>
  <c r="G177" i="15"/>
  <c r="H176" i="15"/>
  <c r="G176" i="15"/>
  <c r="H175" i="15"/>
  <c r="G175" i="15"/>
  <c r="H172" i="15"/>
  <c r="G172" i="15"/>
  <c r="H171" i="15"/>
  <c r="G171" i="15"/>
  <c r="H170" i="15"/>
  <c r="G170" i="15"/>
  <c r="H169" i="15"/>
  <c r="G169" i="15"/>
  <c r="H166" i="15"/>
  <c r="G166" i="15"/>
  <c r="H165" i="15"/>
  <c r="G165" i="15"/>
  <c r="H164" i="15"/>
  <c r="G164" i="15"/>
  <c r="H163" i="15"/>
  <c r="G163" i="15"/>
  <c r="H160" i="15"/>
  <c r="G160" i="15"/>
  <c r="H159" i="15"/>
  <c r="G159" i="15"/>
  <c r="H158" i="15"/>
  <c r="G158" i="15"/>
  <c r="H157" i="15"/>
  <c r="G157" i="15"/>
  <c r="H154" i="15"/>
  <c r="G154" i="15"/>
  <c r="H153" i="15"/>
  <c r="G153" i="15"/>
  <c r="H152" i="15"/>
  <c r="G152" i="15"/>
  <c r="H151" i="15"/>
  <c r="G151" i="15"/>
  <c r="H148" i="15"/>
  <c r="G148" i="15"/>
  <c r="H147" i="15"/>
  <c r="G147" i="15"/>
  <c r="H146" i="15"/>
  <c r="G146" i="15"/>
  <c r="H145" i="15"/>
  <c r="G145" i="15"/>
  <c r="H142" i="15"/>
  <c r="G142" i="15"/>
  <c r="H141" i="15"/>
  <c r="G141" i="15"/>
  <c r="H140" i="15"/>
  <c r="G140" i="15"/>
  <c r="H139" i="15"/>
  <c r="G139" i="15"/>
  <c r="H136" i="15"/>
  <c r="G136" i="15"/>
  <c r="H135" i="15"/>
  <c r="G135" i="15"/>
  <c r="H134" i="15"/>
  <c r="G134" i="15"/>
  <c r="H133" i="15"/>
  <c r="G133" i="15"/>
  <c r="H130" i="15"/>
  <c r="G130" i="15"/>
  <c r="H129" i="15"/>
  <c r="G129" i="15"/>
  <c r="H128" i="15"/>
  <c r="G128" i="15"/>
  <c r="H127" i="15"/>
  <c r="G127" i="15"/>
  <c r="H124" i="15"/>
  <c r="G124" i="15"/>
  <c r="H123" i="15"/>
  <c r="G123" i="15"/>
  <c r="H122" i="15"/>
  <c r="G122" i="15"/>
  <c r="H121" i="15"/>
  <c r="G121" i="15"/>
  <c r="H118" i="15"/>
  <c r="G118" i="15"/>
  <c r="H117" i="15"/>
  <c r="G117" i="15"/>
  <c r="H116" i="15"/>
  <c r="G116" i="15"/>
  <c r="H115" i="15"/>
  <c r="G115" i="15"/>
  <c r="H112" i="15"/>
  <c r="G112" i="15"/>
  <c r="H111" i="15"/>
  <c r="G111" i="15"/>
  <c r="H110" i="15"/>
  <c r="G110" i="15"/>
  <c r="H109" i="15"/>
  <c r="G109" i="15"/>
  <c r="H106" i="15"/>
  <c r="G106" i="15"/>
  <c r="H105" i="15"/>
  <c r="G105" i="15"/>
  <c r="H104" i="15"/>
  <c r="G104" i="15"/>
  <c r="H103" i="15"/>
  <c r="G103" i="15"/>
  <c r="H100" i="15"/>
  <c r="G100" i="15"/>
  <c r="H99" i="15"/>
  <c r="G99" i="15"/>
  <c r="H98" i="15"/>
  <c r="G98" i="15"/>
  <c r="H97" i="15"/>
  <c r="G97" i="15"/>
  <c r="H94" i="15"/>
  <c r="G94" i="15"/>
  <c r="H93" i="15"/>
  <c r="G93" i="15"/>
  <c r="H92" i="15"/>
  <c r="G92" i="15"/>
  <c r="H91" i="15"/>
  <c r="G91" i="15"/>
  <c r="H88" i="15"/>
  <c r="G88" i="15"/>
  <c r="H87" i="15"/>
  <c r="G87" i="15"/>
  <c r="H86" i="15"/>
  <c r="G86" i="15"/>
  <c r="H85" i="15"/>
  <c r="G85" i="15"/>
  <c r="H82" i="15"/>
  <c r="G82" i="15"/>
  <c r="H81" i="15"/>
  <c r="G81" i="15"/>
  <c r="H80" i="15"/>
  <c r="G80" i="15"/>
  <c r="H79" i="15"/>
  <c r="G79" i="15"/>
  <c r="H76" i="15"/>
  <c r="G76" i="15"/>
  <c r="H75" i="15"/>
  <c r="G75" i="15"/>
  <c r="H74" i="15"/>
  <c r="G74" i="15"/>
  <c r="H73" i="15"/>
  <c r="G73" i="15"/>
  <c r="H70" i="15"/>
  <c r="G70" i="15"/>
  <c r="H69" i="15"/>
  <c r="G69" i="15"/>
  <c r="H68" i="15"/>
  <c r="G68" i="15"/>
  <c r="H67" i="15"/>
  <c r="G67" i="15"/>
  <c r="H64" i="15"/>
  <c r="G64" i="15"/>
  <c r="H63" i="15"/>
  <c r="G63" i="15"/>
  <c r="H62" i="15"/>
  <c r="G62" i="15"/>
  <c r="H61" i="15"/>
  <c r="G61" i="15"/>
  <c r="H58" i="15"/>
  <c r="G58" i="15"/>
  <c r="H57" i="15"/>
  <c r="G57" i="15"/>
  <c r="H56" i="15"/>
  <c r="G56" i="15"/>
  <c r="H55" i="15"/>
  <c r="G55" i="15"/>
  <c r="H52" i="15"/>
  <c r="G52" i="15"/>
  <c r="H51" i="15"/>
  <c r="G51" i="15"/>
  <c r="H50" i="15"/>
  <c r="G50" i="15"/>
  <c r="H49" i="15"/>
  <c r="G49" i="15"/>
  <c r="H46" i="15"/>
  <c r="G46" i="15"/>
  <c r="H45" i="15"/>
  <c r="G45" i="15"/>
  <c r="H44" i="15"/>
  <c r="G44" i="15"/>
  <c r="H43" i="15"/>
  <c r="G43" i="15"/>
  <c r="H40" i="15"/>
  <c r="G40" i="15"/>
  <c r="H39" i="15"/>
  <c r="G39" i="15"/>
  <c r="H38" i="15"/>
  <c r="G38" i="15"/>
  <c r="H37" i="15"/>
  <c r="G37" i="15"/>
  <c r="H34" i="15"/>
  <c r="G34" i="15"/>
  <c r="H33" i="15"/>
  <c r="G33" i="15"/>
  <c r="H32" i="15"/>
  <c r="G32" i="15"/>
  <c r="H31" i="15"/>
  <c r="G31" i="15"/>
  <c r="H28" i="15"/>
  <c r="G28" i="15"/>
  <c r="H27" i="15"/>
  <c r="G27" i="15"/>
  <c r="H26" i="15"/>
  <c r="G26" i="15"/>
  <c r="H25" i="15"/>
  <c r="G25" i="15"/>
  <c r="H22" i="15"/>
  <c r="G22" i="15"/>
  <c r="H21" i="15"/>
  <c r="G21" i="15"/>
  <c r="H20" i="15"/>
  <c r="G20" i="15"/>
  <c r="H19" i="15"/>
  <c r="G19" i="15"/>
  <c r="G14" i="15"/>
  <c r="H14" i="15"/>
  <c r="G15" i="15"/>
  <c r="H15" i="15"/>
  <c r="G16" i="15"/>
  <c r="H16" i="15"/>
  <c r="H13" i="15"/>
  <c r="G13" i="15"/>
  <c r="F6" i="15"/>
  <c r="H6" i="15" s="1"/>
  <c r="E6" i="15"/>
  <c r="G6" i="15" s="1"/>
  <c r="G8" i="15"/>
  <c r="H8" i="15"/>
  <c r="G9" i="15"/>
  <c r="H9" i="15"/>
  <c r="G10" i="15"/>
  <c r="H10" i="15"/>
  <c r="G7" i="15"/>
  <c r="H7" i="15"/>
  <c r="F321" i="15" l="1"/>
  <c r="E321" i="15"/>
  <c r="H56" i="14"/>
  <c r="G56" i="14"/>
  <c r="H55" i="14"/>
  <c r="G55" i="14"/>
  <c r="F54" i="14"/>
  <c r="E54" i="14"/>
  <c r="D54" i="14"/>
  <c r="C54" i="14"/>
  <c r="H53" i="14"/>
  <c r="G53" i="14"/>
  <c r="H52" i="14"/>
  <c r="G52" i="14"/>
  <c r="F51" i="14"/>
  <c r="E51" i="14"/>
  <c r="D51" i="14"/>
  <c r="C51" i="14"/>
  <c r="H49" i="14"/>
  <c r="G49" i="14"/>
  <c r="H48" i="14"/>
  <c r="G48" i="14"/>
  <c r="H47" i="14"/>
  <c r="G47" i="14"/>
  <c r="F46" i="14"/>
  <c r="E46" i="14"/>
  <c r="D46" i="14"/>
  <c r="C46" i="14"/>
  <c r="H45" i="14"/>
  <c r="G45" i="14"/>
  <c r="H44" i="14"/>
  <c r="G44" i="14"/>
  <c r="H43" i="14"/>
  <c r="G43" i="14"/>
  <c r="F42" i="14"/>
  <c r="E42" i="14"/>
  <c r="D42" i="14"/>
  <c r="C42" i="14"/>
  <c r="G22" i="14"/>
  <c r="H22" i="14"/>
  <c r="H33" i="14"/>
  <c r="G33" i="14"/>
  <c r="H32" i="14"/>
  <c r="G32" i="14"/>
  <c r="F31" i="14"/>
  <c r="E31" i="14"/>
  <c r="D31" i="14"/>
  <c r="C31" i="14"/>
  <c r="H30" i="14"/>
  <c r="G30" i="14"/>
  <c r="H29" i="14"/>
  <c r="G29" i="14"/>
  <c r="F28" i="14"/>
  <c r="E28" i="14"/>
  <c r="D28" i="14"/>
  <c r="C28" i="14"/>
  <c r="H21" i="14"/>
  <c r="G21" i="14"/>
  <c r="H20" i="14"/>
  <c r="G20" i="14"/>
  <c r="F19" i="14"/>
  <c r="E19" i="14"/>
  <c r="D19" i="14"/>
  <c r="C19" i="14"/>
  <c r="H42" i="14" l="1"/>
  <c r="H51" i="14"/>
  <c r="G46" i="14"/>
  <c r="G54" i="14"/>
  <c r="H46" i="14"/>
  <c r="H54" i="14"/>
  <c r="H28" i="14"/>
  <c r="G51" i="14"/>
  <c r="G42" i="14"/>
  <c r="H31" i="14"/>
  <c r="G19" i="14"/>
  <c r="H19" i="14"/>
  <c r="G31" i="14"/>
  <c r="G28" i="14"/>
  <c r="H17" i="14"/>
  <c r="G17" i="14"/>
  <c r="H16" i="14"/>
  <c r="G16" i="14"/>
  <c r="F15" i="14"/>
  <c r="E15" i="14"/>
  <c r="D15" i="14"/>
  <c r="C15" i="14"/>
  <c r="H15" i="14" l="1"/>
  <c r="G15" i="14"/>
  <c r="H13" i="14"/>
  <c r="G13" i="14"/>
  <c r="H12" i="14"/>
  <c r="G12" i="14"/>
  <c r="F11" i="14"/>
  <c r="E11" i="14"/>
  <c r="D11" i="14"/>
  <c r="C11" i="14"/>
  <c r="E6" i="14"/>
  <c r="F6" i="14"/>
  <c r="D6" i="14"/>
  <c r="C6" i="14"/>
  <c r="G9" i="14"/>
  <c r="H9" i="14"/>
  <c r="G8" i="14"/>
  <c r="H8" i="14"/>
  <c r="H7" i="14"/>
  <c r="G7" i="14"/>
  <c r="G6" i="14" l="1"/>
  <c r="H6" i="14"/>
  <c r="H11" i="14"/>
  <c r="G11" i="14"/>
</calcChain>
</file>

<file path=xl/sharedStrings.xml><?xml version="1.0" encoding="utf-8"?>
<sst xmlns="http://schemas.openxmlformats.org/spreadsheetml/2006/main" count="2370" uniqueCount="543">
  <si>
    <t>Код МОЕР</t>
  </si>
  <si>
    <t>Полное наименование</t>
  </si>
  <si>
    <t xml:space="preserve">Утверждено на 2021г. </t>
  </si>
  <si>
    <t xml:space="preserve">Корректировка </t>
  </si>
  <si>
    <t>Утвердить  с учетом корректировки</t>
  </si>
  <si>
    <t>ЗС</t>
  </si>
  <si>
    <t>Сумма, руб.</t>
  </si>
  <si>
    <t>2 квартал 2021 г.</t>
  </si>
  <si>
    <t>3 квартал 2021 г.</t>
  </si>
  <si>
    <t>4 квартал 2021 г.</t>
  </si>
  <si>
    <t>ГАУЗ ОЦМР</t>
  </si>
  <si>
    <t>КС МЕР</t>
  </si>
  <si>
    <t>ОБЛАСТНОЙ СОЛЬ-ИЛЕЦКИЙ ЦЕНТР МЕД. РЕАБИЛИТАЦИИ</t>
  </si>
  <si>
    <t>1 квартал 2021 г.</t>
  </si>
  <si>
    <t>ОБЛАСТНОЙ ЦЕНТР МЕДИЦИНСКОЙ РЕАБИЛИТАЦИИ</t>
  </si>
  <si>
    <t>ГАУЗ ООКБ № 2</t>
  </si>
  <si>
    <t>ВМП Неонатология 18</t>
  </si>
  <si>
    <t>КС</t>
  </si>
  <si>
    <t>ГБУЗ ОКПЦ</t>
  </si>
  <si>
    <t>ПЕРИНАТАЛЬНЫЙ ЦЕНТР Г. ОРЕНБУРГ</t>
  </si>
  <si>
    <t>560001</t>
  </si>
  <si>
    <t>ОРЕНБУРГ ОБЛ. КБ</t>
  </si>
  <si>
    <t>ДИ УЗИ ССС</t>
  </si>
  <si>
    <t>560007</t>
  </si>
  <si>
    <t>ОРЕНБУРГ ОБЛАСТНОЙ ОНКОЛОГ. ДИСПАНСЕР</t>
  </si>
  <si>
    <t>560008</t>
  </si>
  <si>
    <t>ОРСКИЙ ОНКОЛОГИЧ.  ДИСПАНСЕР</t>
  </si>
  <si>
    <t>560014</t>
  </si>
  <si>
    <t>ОРЕНБУРГ ФГБОУ ВО ОРГМУ МИНЗДРАВА</t>
  </si>
  <si>
    <t>560032</t>
  </si>
  <si>
    <t>ОРСКАЯ ГАУЗ ГБ № 2</t>
  </si>
  <si>
    <t>560033</t>
  </si>
  <si>
    <t>ОРСКАЯ ГАУЗ ГБ № 3</t>
  </si>
  <si>
    <t>560034</t>
  </si>
  <si>
    <t>ОРСКАЯ ГАУЗ ГБ № 4</t>
  </si>
  <si>
    <t>560035</t>
  </si>
  <si>
    <t>ОРСКАЯ ГАУЗ ГБ № 5</t>
  </si>
  <si>
    <t>560036</t>
  </si>
  <si>
    <t>ОРСКАЯ ГАУЗ ГБ № 1</t>
  </si>
  <si>
    <t>560041</t>
  </si>
  <si>
    <t>НОВОТРОИЦКАЯ ГАУЗ ДГБ</t>
  </si>
  <si>
    <t>560043</t>
  </si>
  <si>
    <t>МЕДНОГОРСКАЯ ГБ</t>
  </si>
  <si>
    <t>560045</t>
  </si>
  <si>
    <t>БУГУРУСЛАНСКАЯ ГБ</t>
  </si>
  <si>
    <t>560047</t>
  </si>
  <si>
    <t>БУГУРУСЛАНСКАЯ РБ</t>
  </si>
  <si>
    <t>560053</t>
  </si>
  <si>
    <t>АДАМОВСКАЯ РБ</t>
  </si>
  <si>
    <t>560055</t>
  </si>
  <si>
    <t>АЛЕКСАНДРОВСКАЯ РБ</t>
  </si>
  <si>
    <t>560056</t>
  </si>
  <si>
    <t>АСЕКЕЕВСКАЯ РБ</t>
  </si>
  <si>
    <t>560057</t>
  </si>
  <si>
    <t>БЕЛЯЕВСКАЯ РБ</t>
  </si>
  <si>
    <t>560058</t>
  </si>
  <si>
    <t>ГАЙСКАЯ ГБ</t>
  </si>
  <si>
    <t>560061</t>
  </si>
  <si>
    <t>ИЛЕКСКАЯ РБ</t>
  </si>
  <si>
    <t>560062</t>
  </si>
  <si>
    <t>КВАРКЕНСКАЯ РБ</t>
  </si>
  <si>
    <t>560064</t>
  </si>
  <si>
    <t>КУВАНДЫКСКАЯ ГБ</t>
  </si>
  <si>
    <t>560067</t>
  </si>
  <si>
    <t>НОВООРСКАЯ РБ</t>
  </si>
  <si>
    <t>560068</t>
  </si>
  <si>
    <t>НОВОСЕРГИЕВСКАЯ РБ</t>
  </si>
  <si>
    <t>560069</t>
  </si>
  <si>
    <t>ОКТЯБРЬСКАЯ РБ</t>
  </si>
  <si>
    <t>560070</t>
  </si>
  <si>
    <t>ОРЕНБУРГСКАЯ РБ</t>
  </si>
  <si>
    <t>560071</t>
  </si>
  <si>
    <t>ПЕРВОМАЙСКАЯ РБ</t>
  </si>
  <si>
    <t>560072</t>
  </si>
  <si>
    <t>ПЕРЕВОЛОЦКАЯ РБ</t>
  </si>
  <si>
    <t>560074</t>
  </si>
  <si>
    <t>САКМАРСКАЯ  РБ</t>
  </si>
  <si>
    <t>560075</t>
  </si>
  <si>
    <t>САРАКТАШСКАЯ РБ</t>
  </si>
  <si>
    <t>560077</t>
  </si>
  <si>
    <t>СЕВЕРНАЯ РБ</t>
  </si>
  <si>
    <t>560080</t>
  </si>
  <si>
    <t>ТАШЛИНСКАЯ РБ</t>
  </si>
  <si>
    <t>560081</t>
  </si>
  <si>
    <t>ТОЦКАЯ РБ</t>
  </si>
  <si>
    <t>560082</t>
  </si>
  <si>
    <t>ТЮЛЬГАНСКАЯ РБ</t>
  </si>
  <si>
    <t>560083</t>
  </si>
  <si>
    <t>ШАРЛЫКСКАЯ РБ</t>
  </si>
  <si>
    <t>560085</t>
  </si>
  <si>
    <t>СТУДЕНЧЕСКАЯ ПОЛИКЛИНИКА ОГУ</t>
  </si>
  <si>
    <t>560086</t>
  </si>
  <si>
    <t>ОРЕНБУРГ КБ РЖД-МЕДИЦИНА Г. ОРЕНБУРГ</t>
  </si>
  <si>
    <t>560087</t>
  </si>
  <si>
    <t>ОРСКАЯ БОЛЬНИЦА РЖД-МЕДИЦИНА Г. ОРСК</t>
  </si>
  <si>
    <t>560088</t>
  </si>
  <si>
    <t>БУЗУЛУКСКАЯ ПОЛ-КА РЖД-МЕДИЦИНА Г. БУЗУЛУК</t>
  </si>
  <si>
    <t>560089</t>
  </si>
  <si>
    <t>АБДУЛИНСКАЯ ПОЛ-КА РЖД-МЕДИЦИНА Г. АБДУЛИНО</t>
  </si>
  <si>
    <t>560096</t>
  </si>
  <si>
    <t>ОРЕНБУРГ ФИЛИАЛ № 3 ФГБУ "426 ВГ" МО РФ</t>
  </si>
  <si>
    <t>560098</t>
  </si>
  <si>
    <t>ФКУЗ МСЧ-56 ФСИН РОССИИ</t>
  </si>
  <si>
    <t>560099</t>
  </si>
  <si>
    <t>МСЧ МВД ПО ОРЕНБУРГСКОЙ ОБЛАСТИ</t>
  </si>
  <si>
    <t>560205</t>
  </si>
  <si>
    <t>КДЦ ООО</t>
  </si>
  <si>
    <t>560206</t>
  </si>
  <si>
    <t>НОВОТРОИЦК БОЛЬНИЦА СКОРОЙ МЕДИЦИНСКОЙ ПОМОЩИ</t>
  </si>
  <si>
    <t>560220</t>
  </si>
  <si>
    <t>ОРЕНБУРГ ОДКБ</t>
  </si>
  <si>
    <t>560259</t>
  </si>
  <si>
    <t>ОРЕНБУРГ ОБЛ. Б-ЦА  № 3</t>
  </si>
  <si>
    <t>560264</t>
  </si>
  <si>
    <t>560265</t>
  </si>
  <si>
    <t>560267</t>
  </si>
  <si>
    <t>ГБУЗ ГКБ№1 ОРЕНБУРГ</t>
  </si>
  <si>
    <t>560268</t>
  </si>
  <si>
    <t>ГАУЗ ГКБ ИМ. ПИРОГОВА</t>
  </si>
  <si>
    <t>560269</t>
  </si>
  <si>
    <t>ГБУЗ АБДУЛИНСКАЯ МБ</t>
  </si>
  <si>
    <t>560270</t>
  </si>
  <si>
    <t>ГБУЗ ВОСТОЧНАЯ ТЕРРИТОРИАЛЬНАЯ МБ</t>
  </si>
  <si>
    <t>560271</t>
  </si>
  <si>
    <t>ГБУЗ СОЛЬ-ИЛЕЦКАЯ МБ</t>
  </si>
  <si>
    <t>560272</t>
  </si>
  <si>
    <t>ГБУЗ СОРОЧИНСКАЯ МБ</t>
  </si>
  <si>
    <t>ИТОГ по корректировке</t>
  </si>
  <si>
    <t>ДС МЕР</t>
  </si>
  <si>
    <t xml:space="preserve">Корректировка объемов предоставления неотложной медицинской помощи  на 2021г. </t>
  </si>
  <si>
    <t>560006</t>
  </si>
  <si>
    <t>ОРЕНБУРГ ФИЛ. НМИЦ МНТК "МИКРОХИРУРГИЯ ГЛАЗА"</t>
  </si>
  <si>
    <t>НЕОТЛОЖНАЯ ПОМОЩЬ</t>
  </si>
  <si>
    <t>560020</t>
  </si>
  <si>
    <t>ОРЕНБУРГ ГАУЗ ГКБ  №4</t>
  </si>
  <si>
    <t>560023</t>
  </si>
  <si>
    <t>ОРЕНБУРГ ИНФЕКЦИОННАЯ ОКБ</t>
  </si>
  <si>
    <t>560024</t>
  </si>
  <si>
    <t>ОРЕНБУРГ ГАУЗ ДГКБ</t>
  </si>
  <si>
    <t>560065</t>
  </si>
  <si>
    <t>КУРМАНАЕВСКАЯ РБ</t>
  </si>
  <si>
    <t>560214</t>
  </si>
  <si>
    <t>БУЗУЛУКСКАЯ БОЛЬНИЦА СКОРОЙ МЕДИЦИНСКОЙ ПОМОЩИ</t>
  </si>
  <si>
    <t>Расчет лимитов подушевого финансирования амбулаторно-поликлинической помощи на Июнь 2021 года</t>
  </si>
  <si>
    <t xml:space="preserve">МО </t>
  </si>
  <si>
    <t>Численность прикрепленного населения на 1 число месяца</t>
  </si>
  <si>
    <t>Гарантированная часть(90%)</t>
  </si>
  <si>
    <t>Премиальная часть(10%)</t>
  </si>
  <si>
    <t>ГРАЧЕВСКАЯ РБ</t>
  </si>
  <si>
    <t>Итого по области</t>
  </si>
  <si>
    <t>Расчет лимитов подушевого финансирования первичной медико-санитарной помощи по профилю "стоматология" на Июнь 2021 года</t>
  </si>
  <si>
    <t>Лимит ПФ</t>
  </si>
  <si>
    <t>ГАУЗ ООКСП</t>
  </si>
  <si>
    <t>ОРСКАЯ  ГАУЗ СТОМАТ.  ПОЛ-КА</t>
  </si>
  <si>
    <t>НОВОТРОИЦКАЯ ГАУЗ СТОМАТ-Я ПОЛ-КА</t>
  </si>
  <si>
    <t>БУГУРУСЛАНСКАЯ СТОМАТ. ПОЛ-КА</t>
  </si>
  <si>
    <t>ОРЕНБУРГ ООО ЛЕКАРЬ</t>
  </si>
  <si>
    <t>НЕО-ДЕНТ</t>
  </si>
  <si>
    <t>КАМАЮН</t>
  </si>
  <si>
    <t>РАДАДЕНТ ПЛЮС</t>
  </si>
  <si>
    <t>УЛЫБКА</t>
  </si>
  <si>
    <t>МИСС ДЕНТА</t>
  </si>
  <si>
    <t>МИЛАВИТА</t>
  </si>
  <si>
    <t>ДЕНТА ЛЭНД</t>
  </si>
  <si>
    <t>ИНТЭКО</t>
  </si>
  <si>
    <t>СТОМКИТ</t>
  </si>
  <si>
    <t>ДЕНТАЛИКА (на ул. Гаранькина)</t>
  </si>
  <si>
    <t>ЕВРОМЕДЦЕНТР</t>
  </si>
  <si>
    <t>НОВАЯ СТОМАТОЛОГИЯ</t>
  </si>
  <si>
    <t>ЛАЗУРЬ</t>
  </si>
  <si>
    <t>РОСТОШЬ</t>
  </si>
  <si>
    <t>ДИА-ДЕНТА</t>
  </si>
  <si>
    <t>ЕЛЕНА</t>
  </si>
  <si>
    <t>ЕВРО-ДЕНТ</t>
  </si>
  <si>
    <t>РОМА</t>
  </si>
  <si>
    <t>ДОБРЫЙ СТОМАТОЛОГ</t>
  </si>
  <si>
    <t>МИЛА ДЕНТА</t>
  </si>
  <si>
    <t>НОВОДЕНТ</t>
  </si>
  <si>
    <t>ДЕНТА-ЛЮКС  ООО</t>
  </si>
  <si>
    <t>МЕДИСТОМ  ООО</t>
  </si>
  <si>
    <t>СТОМА+ ООО</t>
  </si>
  <si>
    <t>ДЕНТОМИР</t>
  </si>
  <si>
    <t>МЕДГАРД-ОРЕНБУРГ</t>
  </si>
  <si>
    <t>УНИМЕД</t>
  </si>
  <si>
    <t>СТМ СТОМАТОЛОГИЯ</t>
  </si>
  <si>
    <t xml:space="preserve">Приложение 1 к протоколу заседания  Комиссии по разработке ТП ОМС №13 от 30.06.2021г.   </t>
  </si>
  <si>
    <t xml:space="preserve">Приложение 2 к протоколу заседания  Комиссии по разработке ТП ОМС №13 от 30.06.2021г.   </t>
  </si>
  <si>
    <t>560177</t>
  </si>
  <si>
    <t>ДУБОВАЯ РОЩА  САНАТОРИЙ</t>
  </si>
  <si>
    <t>560091</t>
  </si>
  <si>
    <t>ОРЕНБУРГ АО САНАТОРИЙ СТРОИТЕЛЬ</t>
  </si>
  <si>
    <t xml:space="preserve">Корректировка объемов предоставления стационарной и стационарозамещающей медицинской помощи  по блокам КС МЕР и ДС МЕР на 2021г. </t>
  </si>
  <si>
    <t>АПП обращения</t>
  </si>
  <si>
    <t>АПП посещения</t>
  </si>
  <si>
    <t>Итог</t>
  </si>
  <si>
    <t xml:space="preserve">Приложение 5.3 к протоколу заседания  Комиссии по разработке ТП ОМС № 13 от 30.06.2021г.   </t>
  </si>
  <si>
    <t xml:space="preserve">Корректировка объемов предоставления амбулаторно поликлинической медицинской помощи  по блокам АПП обращения и АПП посещения на 2021г. </t>
  </si>
  <si>
    <t>ДИ КТ</t>
  </si>
  <si>
    <t>Корректировка объемов амбулаторных диагностических исследований (ДИ КТ) в рамках программы ОМС на 2021г.</t>
  </si>
  <si>
    <t>количество исследований</t>
  </si>
  <si>
    <t>560144</t>
  </si>
  <si>
    <t>ОРЕНБУРГ СТАНЦИЯ ПЕРЕЛИВАНИЯ КРОВИ</t>
  </si>
  <si>
    <t>ДИ тест COV</t>
  </si>
  <si>
    <t>Корректировка объемов амбулаторных диагностических исследований (ДИ тест COV) в рамках программы ОМС на 2021г.</t>
  </si>
  <si>
    <t xml:space="preserve">Приложение 5.1 к протоколу заседания  Комиссии по разработке ТП ОМС № 13 от 30.06.2021г.   </t>
  </si>
  <si>
    <t>560238</t>
  </si>
  <si>
    <t>СИТИЛАБ</t>
  </si>
  <si>
    <t>ДИ МГИ</t>
  </si>
  <si>
    <t>Корректировка объемов амбулаторных диагностических исследований (ДИ МГИ) в рамках программы ОМС на 2021г.</t>
  </si>
  <si>
    <t>ДИ гист</t>
  </si>
  <si>
    <t>ДИ ЭНД</t>
  </si>
  <si>
    <t>560059</t>
  </si>
  <si>
    <t>560231</t>
  </si>
  <si>
    <t>КЛАССИКА</t>
  </si>
  <si>
    <t>ДИ МРТ</t>
  </si>
  <si>
    <t>560243</t>
  </si>
  <si>
    <t>ПАРАЦЕЛЬС КЛИНИКА</t>
  </si>
  <si>
    <t>560257</t>
  </si>
  <si>
    <t>МИБС ЛДЦ ООО</t>
  </si>
  <si>
    <t>Корректировка объемов амбулаторных диагностических исследований (ДИ МРТ) в рамках программы ОМС на 2021г.</t>
  </si>
  <si>
    <t>АПП ЗПТ</t>
  </si>
  <si>
    <t>560207</t>
  </si>
  <si>
    <t>Б.БРАУН АВИТУМ РУССЛАНД КЛИНИКС  ООО</t>
  </si>
  <si>
    <t xml:space="preserve">Корректировка объемов предоставления амбулаторно поликлинической медицинской помощи  (АПП ЗПТ) на 2021г. </t>
  </si>
  <si>
    <t>Доплата по исправительным счетам старым МО за счёт новых</t>
  </si>
  <si>
    <t>КС РОД</t>
  </si>
  <si>
    <t>560052</t>
  </si>
  <si>
    <t>ГБУЗ «ГБ» г. Абдулино (не действует)</t>
  </si>
  <si>
    <t>ГБУЗ «Абдулинская МБ»</t>
  </si>
  <si>
    <t xml:space="preserve">Корректировка объемов предоставления стационарной медицинской помощи  по блоку КС между кварталами на 2021г. </t>
  </si>
  <si>
    <t xml:space="preserve">Приложение 6.5 к протоколу заседания  Комиссии по разработке ТП ОМС № 13 от 30.06.2021г.   </t>
  </si>
  <si>
    <t xml:space="preserve">Корректировка объемов предоставления медицинской помощи на 2021г. с целью завершения расчетов по ликвидированным с 30.04.2021г. медицинским организациям. </t>
  </si>
  <si>
    <t xml:space="preserve">Приложение 5.2 к протоколу заседания  Комиссии по разработке ТП ОМС № 13 от 30.06.2021г.   </t>
  </si>
  <si>
    <t xml:space="preserve">Приложение 5.4 к протоколу заседания  Комиссии по разработке ТП ОМС № 13 от 30.06.2021г.   </t>
  </si>
  <si>
    <t xml:space="preserve">Приложение 5.5 к протоколу заседания  Комиссии по разработке ТП ОМС № 13 от 30.06.2021г.   </t>
  </si>
  <si>
    <t xml:space="preserve">Приложение 5.6 к протоколу заседания  Комиссии по разработке ТП ОМС № 13 от 30.06.2021г.   </t>
  </si>
  <si>
    <t xml:space="preserve">Приложение 5.7 к протоколу заседания  Комиссии по разработке ТП ОМС № 13 от 30.06.2021г.   </t>
  </si>
  <si>
    <t xml:space="preserve">Приложение 6.1 к протоколу заседания  Комиссии по разработке ТП ОМС № 13 от 30.06.2021г.   </t>
  </si>
  <si>
    <t xml:space="preserve">Приложение 6.3 к протоколу заседания  Комиссии по разработке ТП ОМС № 13 от 30.06.2021г.   </t>
  </si>
  <si>
    <t>ГАУЗ «OOКБ № 2»</t>
  </si>
  <si>
    <t>ВМП Акушерство и гинекология 3</t>
  </si>
  <si>
    <t>ВМП Неонатология 19</t>
  </si>
  <si>
    <t>ВМП Урология 54</t>
  </si>
  <si>
    <t>ВМП Урология 55</t>
  </si>
  <si>
    <t>ВМП Эндокринология 57</t>
  </si>
  <si>
    <t>ГАУЗ «ГКБ им. Н.И. Пирогова» г.Оренбурга</t>
  </si>
  <si>
    <t>ВМП Абдоминальная хирургия 1</t>
  </si>
  <si>
    <t>ВМП Нейрохирургия 17</t>
  </si>
  <si>
    <t>ВМП Сердечно-сосудистая хирургия 38</t>
  </si>
  <si>
    <t>ВМП Сердечно-сосудистая хирургия 41</t>
  </si>
  <si>
    <t>ГАУЗ «БСМП» г.Новотроицка</t>
  </si>
  <si>
    <t>ВМП Сердечно-сосудистая хирургия 36</t>
  </si>
  <si>
    <t>ВМП Сердечно-сосудистая хирургия 37</t>
  </si>
  <si>
    <t>ВМП Сердечно-сосудистая хирургия 39</t>
  </si>
  <si>
    <t>ГАУЗ «ООКБ»</t>
  </si>
  <si>
    <t>ВМП Гастроэнтерология 5</t>
  </si>
  <si>
    <t>ВМП Оториноларингология 28</t>
  </si>
  <si>
    <t>ВМП Травматология и ортопедия 51</t>
  </si>
  <si>
    <t>ВМП Травматология и ортопедия 52</t>
  </si>
  <si>
    <t>ГБУЗ «ББСМП»</t>
  </si>
  <si>
    <t>ВМП Сердечно-сосудистая хирургия 42</t>
  </si>
  <si>
    <t>ВМП Травматология и ортопедия 49</t>
  </si>
  <si>
    <t xml:space="preserve">Корректировка объемов предоставления стационарной высокотехнологичной медицинской помощи на 2021г. </t>
  </si>
  <si>
    <t xml:space="preserve">Приложение 8 к протоколу заседания  Комиссии по разработке ТП ОМС № 13 от 30.06.2021г.   </t>
  </si>
  <si>
    <t xml:space="preserve">Приложение 6.4 к протоколу заседания  Комиссии по разработке ТП ОМС № 13 от 30.06.2021г.   </t>
  </si>
  <si>
    <t xml:space="preserve">Приложение 6.2 к протоколу заседания  Комиссии по разработке ТП ОМС № 13 от 30.06.2021г.   </t>
  </si>
  <si>
    <t>КС ОНК</t>
  </si>
  <si>
    <t xml:space="preserve">Корректировка объемов предоставления стационарной медицинской помощи  по блоку КС ОНК  на 2021г. </t>
  </si>
  <si>
    <t>ДС ОНК</t>
  </si>
  <si>
    <t xml:space="preserve">ГБУЗ «ООКОД» </t>
  </si>
  <si>
    <t>ГБУЗ «ООД»</t>
  </si>
  <si>
    <t>560019</t>
  </si>
  <si>
    <t>ГАУЗ «ГКБ № 3» г.Оренбурга (не действует)</t>
  </si>
  <si>
    <t>ГБУЗ «ГБ» г. Бугуруслана</t>
  </si>
  <si>
    <t>ГАУЗ «Оренбургская РБ»</t>
  </si>
  <si>
    <t>ГБУЗ «Саракташская РБ»</t>
  </si>
  <si>
    <t>ГБУЗ «ГКБ № 1» г.Оренбурга</t>
  </si>
  <si>
    <t xml:space="preserve">Корректировка объемов предоставления стационарозамещающей медицинской помощи  по блоку ДС ОНК  на 2021г. </t>
  </si>
  <si>
    <t xml:space="preserve">Приложение 6.7 к протоколу заседания  Комиссии по разработке ТП ОМС № 13 от 30.06.2021г.   </t>
  </si>
  <si>
    <t>ДС</t>
  </si>
  <si>
    <t>итого</t>
  </si>
  <si>
    <t xml:space="preserve">Корректировка объемов предоставления стационарозамещающей медицинской помощи  по блоку ДС на 2021г. </t>
  </si>
  <si>
    <t xml:space="preserve">Приложение 7 к протоколу заседания  Комиссии по разработке ТП ОМС № 13 от 30.06.2021г.   </t>
  </si>
  <si>
    <t>Объем финансового обеспечения амбулаторной помощи, оплата которой осуществляется по подушевому принципу (включая стоматологическую помощь), с учетом прогнозных сумм взаиморасчетов по заказанным услугам на 2021 год (по состоянию на 01.07.2021 г.)</t>
  </si>
  <si>
    <t>№ п/п</t>
  </si>
  <si>
    <t>МОЕР</t>
  </si>
  <si>
    <t>Наименование МО</t>
  </si>
  <si>
    <t>Сумма, рублей</t>
  </si>
  <si>
    <t>Всего</t>
  </si>
  <si>
    <t>в т.ч. на стоматологическую помощь</t>
  </si>
  <si>
    <t>1</t>
  </si>
  <si>
    <t>560002</t>
  </si>
  <si>
    <t>ГАУЗ «OOКБ №2» (не действует)</t>
  </si>
  <si>
    <t>2</t>
  </si>
  <si>
    <t>560005</t>
  </si>
  <si>
    <t>ГАУЗ «ООКСП» (не действует)</t>
  </si>
  <si>
    <t>3</t>
  </si>
  <si>
    <t>Оренбургский филиал ФГАУ «НМИЦ «МНТК «Микрохирургия глаза» им. акад. С.Н. Федорова» Минздрава России</t>
  </si>
  <si>
    <t>4</t>
  </si>
  <si>
    <t>5</t>
  </si>
  <si>
    <t>6</t>
  </si>
  <si>
    <t>560009</t>
  </si>
  <si>
    <t>ГАУЗ «ООККВД»</t>
  </si>
  <si>
    <t>7</t>
  </si>
  <si>
    <t>ФГБОУ ВО ОрГМУ Минздрава России</t>
  </si>
  <si>
    <t>8</t>
  </si>
  <si>
    <t>560017</t>
  </si>
  <si>
    <t>ГБУЗ «ГКБ № 1» г.Оренбурга (не действует)</t>
  </si>
  <si>
    <t>9</t>
  </si>
  <si>
    <t>ГАУЗ «ГКБ № 4» г.  Оренбурга</t>
  </si>
  <si>
    <t>10</t>
  </si>
  <si>
    <t>ГАУЗ «ООКИБ»</t>
  </si>
  <si>
    <t>11</t>
  </si>
  <si>
    <t>ГАУЗ «ДГКБ» г. Оренбурга</t>
  </si>
  <si>
    <t>12</t>
  </si>
  <si>
    <t>560025</t>
  </si>
  <si>
    <t xml:space="preserve">ГБУЗ «ОКПЦ» (не действует) </t>
  </si>
  <si>
    <t>13</t>
  </si>
  <si>
    <t>560026</t>
  </si>
  <si>
    <t>ГАУЗ «ГКБ им. Н.И. Пирогова» г.Оренбурга (не действует)</t>
  </si>
  <si>
    <t>14</t>
  </si>
  <si>
    <t>ГАУЗ «ГБ № 2» г. Орска</t>
  </si>
  <si>
    <t>15</t>
  </si>
  <si>
    <t>ГАУЗ «ГБ №3» г. Орска</t>
  </si>
  <si>
    <t>16</t>
  </si>
  <si>
    <t>ГАУЗ «ГБ № 4» г. Орска</t>
  </si>
  <si>
    <t>17</t>
  </si>
  <si>
    <t>ГАУЗ «ГБ №5» г. Орска</t>
  </si>
  <si>
    <t>18</t>
  </si>
  <si>
    <t>ГАУЗ «ГБ № 1» г. Орска</t>
  </si>
  <si>
    <t>19</t>
  </si>
  <si>
    <t>560037</t>
  </si>
  <si>
    <t>ГАУЗ «СП» г. Орска</t>
  </si>
  <si>
    <t>20</t>
  </si>
  <si>
    <t>ГАУЗ «ДГБ» г. Новотроицка</t>
  </si>
  <si>
    <t>21</t>
  </si>
  <si>
    <t>560042</t>
  </si>
  <si>
    <t>ГАУЗ «СП» г.Новотроицка</t>
  </si>
  <si>
    <t>22</t>
  </si>
  <si>
    <t>ГБУЗ «ГБ» г. Медногорска</t>
  </si>
  <si>
    <t>23</t>
  </si>
  <si>
    <t>24</t>
  </si>
  <si>
    <t>ГБУЗ «Бугурусланская РБ»</t>
  </si>
  <si>
    <t>25</t>
  </si>
  <si>
    <t>560048</t>
  </si>
  <si>
    <t>ГАУЗ «СП» г.Бугуруслана</t>
  </si>
  <si>
    <t>26</t>
  </si>
  <si>
    <t>27</t>
  </si>
  <si>
    <t>ГБУЗ «Адамовская РБ»</t>
  </si>
  <si>
    <t>28</t>
  </si>
  <si>
    <t>ГБУЗ «Александровская РБ»</t>
  </si>
  <si>
    <t>29</t>
  </si>
  <si>
    <t>ГБУЗ «Асекеевская РБ»</t>
  </si>
  <si>
    <t>30</t>
  </si>
  <si>
    <t>ГБУЗ «Беляевская РБ»</t>
  </si>
  <si>
    <t>31</t>
  </si>
  <si>
    <t>ГБУЗ «ГБ» г. Гая</t>
  </si>
  <si>
    <t>32</t>
  </si>
  <si>
    <t>ГБУЗ «Грачевская РБ»</t>
  </si>
  <si>
    <t>33</t>
  </si>
  <si>
    <t>ГБУЗ «Илекская РБ»</t>
  </si>
  <si>
    <t>34</t>
  </si>
  <si>
    <t>ГАУЗ «Кваркенская РБ»</t>
  </si>
  <si>
    <t>35</t>
  </si>
  <si>
    <t>ГБУЗ «ГБ» г. Кувандыка</t>
  </si>
  <si>
    <t>36</t>
  </si>
  <si>
    <t>ГБУЗ «Курманаевская РБ»</t>
  </si>
  <si>
    <t>37</t>
  </si>
  <si>
    <t>ГАУЗ «Новоорская РБ»</t>
  </si>
  <si>
    <t>38</t>
  </si>
  <si>
    <t>ГБУЗ «Новосергиевская РБ»</t>
  </si>
  <si>
    <t>39</t>
  </si>
  <si>
    <t>ГБУЗ «Октябрьская РБ»</t>
  </si>
  <si>
    <t>40</t>
  </si>
  <si>
    <t>41</t>
  </si>
  <si>
    <t>ГБУЗ «Первомайская РБ»</t>
  </si>
  <si>
    <t>42</t>
  </si>
  <si>
    <t>ГБУЗ «Переволоцкая РБ»</t>
  </si>
  <si>
    <t>43</t>
  </si>
  <si>
    <t>ГБУЗ «Сакмарская РБ»</t>
  </si>
  <si>
    <t>44</t>
  </si>
  <si>
    <t>45</t>
  </si>
  <si>
    <t>ГБУЗ «Северная РБ»</t>
  </si>
  <si>
    <t>46</t>
  </si>
  <si>
    <t>560078</t>
  </si>
  <si>
    <t>ГБУЗ «ГБ» г. Соль-Илецка» (не действует)</t>
  </si>
  <si>
    <t>47</t>
  </si>
  <si>
    <t>560079</t>
  </si>
  <si>
    <t>ГБУЗ «ГБ» г. Сорочинска (не действует)</t>
  </si>
  <si>
    <t>48</t>
  </si>
  <si>
    <t>ГБУЗ «Ташлинская РБ»</t>
  </si>
  <si>
    <t>49</t>
  </si>
  <si>
    <t>ГБУЗ «Тоцкая РБ»</t>
  </si>
  <si>
    <t>50</t>
  </si>
  <si>
    <t>ГБУЗ «Тюльганская РБ»</t>
  </si>
  <si>
    <t>51</t>
  </si>
  <si>
    <t>ГБУЗ «Шарлыкская РБ»</t>
  </si>
  <si>
    <t>52</t>
  </si>
  <si>
    <t>560084</t>
  </si>
  <si>
    <t>ГБУЗ «ГБ» г. Ясного (не действует)</t>
  </si>
  <si>
    <t>53</t>
  </si>
  <si>
    <t>Студенческая поликлиника ОГУ</t>
  </si>
  <si>
    <t>54</t>
  </si>
  <si>
    <t xml:space="preserve">ЧУЗ «КБ «РЖД-Медицина» г. Оренбург» </t>
  </si>
  <si>
    <t>55</t>
  </si>
  <si>
    <t>ЧУЗ «РЖД-Медицина» г. Орск»</t>
  </si>
  <si>
    <t>56</t>
  </si>
  <si>
    <t>ЧУЗ «РЖД-Медицина» г.Бузулук»</t>
  </si>
  <si>
    <t>57</t>
  </si>
  <si>
    <t>ЧУЗ «РЖД-Медицина» г. Абдулино»</t>
  </si>
  <si>
    <t>58</t>
  </si>
  <si>
    <t>филиал № 3 ФГБУ «426 ВГ» Минобороны России</t>
  </si>
  <si>
    <t>59</t>
  </si>
  <si>
    <t xml:space="preserve">ФКУЗ МСЧ-56 ФСИН России </t>
  </si>
  <si>
    <t>60</t>
  </si>
  <si>
    <t>ФКУЗ «МСЧ МВД России по Оренбургской области»</t>
  </si>
  <si>
    <t>61</t>
  </si>
  <si>
    <t>560103</t>
  </si>
  <si>
    <t>ООО «Лекарь»</t>
  </si>
  <si>
    <t>62</t>
  </si>
  <si>
    <t>560104</t>
  </si>
  <si>
    <t>ООО «Нео-Дент»</t>
  </si>
  <si>
    <t>63</t>
  </si>
  <si>
    <t>560107</t>
  </si>
  <si>
    <t>ООО «КАМАЮН»</t>
  </si>
  <si>
    <t>64</t>
  </si>
  <si>
    <t>560126</t>
  </si>
  <si>
    <t>ООО «РадаДент плюс»</t>
  </si>
  <si>
    <t>65</t>
  </si>
  <si>
    <t>560127</t>
  </si>
  <si>
    <t>ООО «Кристалл - Дент»</t>
  </si>
  <si>
    <t>66</t>
  </si>
  <si>
    <t>560128</t>
  </si>
  <si>
    <t>ООО Стоматологическая клиника «Улыбка»</t>
  </si>
  <si>
    <t>67</t>
  </si>
  <si>
    <t>560129</t>
  </si>
  <si>
    <t>ООО «Мисс Дента»</t>
  </si>
  <si>
    <t>68</t>
  </si>
  <si>
    <t>560134</t>
  </si>
  <si>
    <t>ООО «МИЛАВИТА»</t>
  </si>
  <si>
    <t>69</t>
  </si>
  <si>
    <t>560135</t>
  </si>
  <si>
    <t>ООО «Дента Лэнд»</t>
  </si>
  <si>
    <t>70</t>
  </si>
  <si>
    <t>560137</t>
  </si>
  <si>
    <t>ООО «ИНТЭКО»</t>
  </si>
  <si>
    <t>71</t>
  </si>
  <si>
    <t>560139</t>
  </si>
  <si>
    <t>ООО «СтомКит»</t>
  </si>
  <si>
    <t>72</t>
  </si>
  <si>
    <t>560143</t>
  </si>
  <si>
    <t>ООО «Денталика» (на ул. Гаранькина)</t>
  </si>
  <si>
    <t>73</t>
  </si>
  <si>
    <t>ГБУЗ «ООКСПК»</t>
  </si>
  <si>
    <t>74</t>
  </si>
  <si>
    <t>560145</t>
  </si>
  <si>
    <t>ООО «Евромедцентр»</t>
  </si>
  <si>
    <t>75</t>
  </si>
  <si>
    <t>560148</t>
  </si>
  <si>
    <t>ООО «Новостом»</t>
  </si>
  <si>
    <t>76</t>
  </si>
  <si>
    <t>560149</t>
  </si>
  <si>
    <t>ООО «ЛАЗУРЬ»</t>
  </si>
  <si>
    <t>77</t>
  </si>
  <si>
    <t>560155</t>
  </si>
  <si>
    <t>ООО «Стоматологическая поликлиника «Ростошь»</t>
  </si>
  <si>
    <t>78</t>
  </si>
  <si>
    <t>560156</t>
  </si>
  <si>
    <t>ООО «Диа-Дента»</t>
  </si>
  <si>
    <t>79</t>
  </si>
  <si>
    <t>560157</t>
  </si>
  <si>
    <t>ООО «Елена»</t>
  </si>
  <si>
    <t>80</t>
  </si>
  <si>
    <t>560163</t>
  </si>
  <si>
    <t>ООО «Евро-Дент»</t>
  </si>
  <si>
    <t>81</t>
  </si>
  <si>
    <t>560165</t>
  </si>
  <si>
    <t>ООО «РОМА»</t>
  </si>
  <si>
    <t>82</t>
  </si>
  <si>
    <t>560166</t>
  </si>
  <si>
    <t>ООО «Добрый стоматолог»</t>
  </si>
  <si>
    <t>83</t>
  </si>
  <si>
    <t>560171</t>
  </si>
  <si>
    <t>ООО «Все свои»</t>
  </si>
  <si>
    <t>84</t>
  </si>
  <si>
    <t>560172</t>
  </si>
  <si>
    <t>ООО «Мила Дента»</t>
  </si>
  <si>
    <t>85</t>
  </si>
  <si>
    <t>560175</t>
  </si>
  <si>
    <t>ООО «Новодент»</t>
  </si>
  <si>
    <t>86</t>
  </si>
  <si>
    <t>560186</t>
  </si>
  <si>
    <t>ООО «ДЕНТА - ЛЮКС»</t>
  </si>
  <si>
    <t>87</t>
  </si>
  <si>
    <t>ООО «КДЦ»</t>
  </si>
  <si>
    <t>88</t>
  </si>
  <si>
    <t>89</t>
  </si>
  <si>
    <t>560210</t>
  </si>
  <si>
    <t>ООО «МедиСтом»</t>
  </si>
  <si>
    <t>90</t>
  </si>
  <si>
    <t>91</t>
  </si>
  <si>
    <t>560227</t>
  </si>
  <si>
    <t>ООО «АИА»</t>
  </si>
  <si>
    <t>92</t>
  </si>
  <si>
    <t>560228</t>
  </si>
  <si>
    <t>ООО «Стома+»</t>
  </si>
  <si>
    <t>93</t>
  </si>
  <si>
    <t>560230</t>
  </si>
  <si>
    <t>ООО «ДентоМир»</t>
  </si>
  <si>
    <t>94</t>
  </si>
  <si>
    <t>560235</t>
  </si>
  <si>
    <t>ООО «Медгард-Оренбург»</t>
  </si>
  <si>
    <t>95</t>
  </si>
  <si>
    <t>560237</t>
  </si>
  <si>
    <t>ООО «УНИМЕД»</t>
  </si>
  <si>
    <t>96</t>
  </si>
  <si>
    <t>560245</t>
  </si>
  <si>
    <t>ООО «СТМ СТОМАТОЛОГИЯ»</t>
  </si>
  <si>
    <t>97</t>
  </si>
  <si>
    <t>ГАУЗ «ООБ № 3»</t>
  </si>
  <si>
    <t>98</t>
  </si>
  <si>
    <t>99</t>
  </si>
  <si>
    <t xml:space="preserve">ГБУЗ «ОКПЦ» </t>
  </si>
  <si>
    <t>100</t>
  </si>
  <si>
    <t>560266</t>
  </si>
  <si>
    <t>ГАУЗ «ООКСП»</t>
  </si>
  <si>
    <t>101</t>
  </si>
  <si>
    <t>102</t>
  </si>
  <si>
    <t>103</t>
  </si>
  <si>
    <t>104</t>
  </si>
  <si>
    <t>ГБУЗ «Восточная территориальная МБ»</t>
  </si>
  <si>
    <t>105</t>
  </si>
  <si>
    <t>ГБУЗ «Соль-Илецкая МБ»</t>
  </si>
  <si>
    <t>106</t>
  </si>
  <si>
    <t>ГБУЗ «Сорочинская МБ»</t>
  </si>
  <si>
    <t>ИТОГО</t>
  </si>
  <si>
    <t>Приложение 3 к решению Комиссии по разработке ТП ОМС от 30.06.2021г.</t>
  </si>
  <si>
    <t>ИТОГО по корректировке</t>
  </si>
  <si>
    <t>Корректировка объемов амбулаторных диагностических исследований (ДИ энд) в рамках программы ОМС на 2021г.</t>
  </si>
  <si>
    <t>Корректировка объемов амбулаторных диагностических исследований            (ДИ гист) в рамках программы ОМС на 2021г.</t>
  </si>
  <si>
    <t xml:space="preserve">Приложение 6.6 к протоколу заседания  Комиссии по разработке ТП ОМС № 13 от 30.06.2021г.   </t>
  </si>
  <si>
    <t xml:space="preserve">Корректировка объемов предоставления амбулаторнополиклинической медицинской помощи (ДИ УЗИ ССС) на 2021г. </t>
  </si>
  <si>
    <t xml:space="preserve">Приложение 4 к протоколу заседания  Комиссии по разработке ТП ОМС № 13 от 30.06.2021г.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</si>
</sst>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_ ;\-#,##0\ "/>
    <numFmt numFmtId="165" formatCode="#,##0.00_ ;\-#,##0.00\ "/>
    <numFmt numFmtId="166" formatCode="#,##0.00_ ;[Red]\-#,##0.00\ "/>
    <numFmt numFmtId="167" formatCode="0;[Red]\-0"/>
    <numFmt numFmtId="168" formatCode="#,##0.00;[Red]\-#,##0.00"/>
    <numFmt numFmtId="169" formatCode="0.00;[Red]\-0.00"/>
    <numFmt numFmtId="170" formatCode="#,##0.0\ _₽"/>
    <numFmt numFmtId="171" formatCode="#,##0.0"/>
  </numFmts>
  <fonts count="36" x14ac:knownFonts="1">
    <font>
      <sz val="9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Arial"/>
      <family val="2"/>
    </font>
    <font>
      <b/>
      <sz val="8"/>
      <name val="Arial"/>
      <family val="2"/>
      <charset val="204"/>
    </font>
    <font>
      <b/>
      <sz val="8"/>
      <name val="Arial"/>
      <family val="2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1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sz val="11"/>
      <name val="Arial"/>
      <family val="2"/>
      <charset val="204"/>
    </font>
    <font>
      <sz val="9"/>
      <name val="Arial"/>
      <family val="2"/>
      <charset val="1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i/>
      <sz val="8"/>
      <color theme="1"/>
      <name val="Arial"/>
      <family val="2"/>
    </font>
    <font>
      <sz val="15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0" fillId="0" borderId="0"/>
  </cellStyleXfs>
  <cellXfs count="257">
    <xf numFmtId="0" fontId="0" fillId="0" borderId="0" xfId="0"/>
    <xf numFmtId="0" fontId="2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vertical="top" wrapText="1" indent="2"/>
    </xf>
    <xf numFmtId="164" fontId="3" fillId="3" borderId="1" xfId="0" applyNumberFormat="1" applyFont="1" applyFill="1" applyBorder="1" applyAlignment="1">
      <alignment horizontal="right" vertical="center" wrapText="1"/>
    </xf>
    <xf numFmtId="165" fontId="3" fillId="3" borderId="1" xfId="0" applyNumberFormat="1" applyFont="1" applyFill="1" applyBorder="1" applyAlignment="1">
      <alignment horizontal="right" vertical="center" wrapText="1"/>
    </xf>
    <xf numFmtId="0" fontId="3" fillId="0" borderId="0" xfId="0" applyFont="1"/>
    <xf numFmtId="0" fontId="3" fillId="0" borderId="1" xfId="0" applyFont="1" applyBorder="1"/>
    <xf numFmtId="0" fontId="3" fillId="5" borderId="1" xfId="0" applyFont="1" applyFill="1" applyBorder="1"/>
    <xf numFmtId="0" fontId="6" fillId="5" borderId="1" xfId="0" applyNumberFormat="1" applyFont="1" applyFill="1" applyBorder="1" applyAlignment="1">
      <alignment vertical="top" wrapText="1" indent="1"/>
    </xf>
    <xf numFmtId="164" fontId="6" fillId="5" borderId="1" xfId="0" applyNumberFormat="1" applyFont="1" applyFill="1" applyBorder="1" applyAlignment="1">
      <alignment horizontal="right" vertical="center" wrapText="1"/>
    </xf>
    <xf numFmtId="165" fontId="6" fillId="5" borderId="1" xfId="0" applyNumberFormat="1" applyFont="1" applyFill="1" applyBorder="1" applyAlignment="1">
      <alignment horizontal="right" vertical="center" wrapText="1"/>
    </xf>
    <xf numFmtId="0" fontId="8" fillId="4" borderId="1" xfId="0" applyFont="1" applyFill="1" applyBorder="1" applyAlignment="1">
      <alignment horizontal="left"/>
    </xf>
    <xf numFmtId="0" fontId="8" fillId="5" borderId="1" xfId="0" applyFont="1" applyFill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4" borderId="1" xfId="0" applyNumberFormat="1" applyFont="1" applyFill="1" applyBorder="1" applyAlignment="1">
      <alignment horizontal="left" vertical="top" wrapText="1"/>
    </xf>
    <xf numFmtId="0" fontId="10" fillId="0" borderId="0" xfId="3"/>
    <xf numFmtId="3" fontId="12" fillId="3" borderId="1" xfId="3" applyNumberFormat="1" applyFont="1" applyFill="1" applyBorder="1" applyAlignment="1">
      <alignment horizontal="right" vertical="top" wrapText="1"/>
    </xf>
    <xf numFmtId="4" fontId="12" fillId="3" borderId="1" xfId="3" applyNumberFormat="1" applyFont="1" applyFill="1" applyBorder="1" applyAlignment="1">
      <alignment horizontal="right" vertical="top" wrapText="1"/>
    </xf>
    <xf numFmtId="0" fontId="10" fillId="3" borderId="1" xfId="3" applyFont="1" applyFill="1" applyBorder="1"/>
    <xf numFmtId="3" fontId="1" fillId="3" borderId="1" xfId="3" applyNumberFormat="1" applyFont="1" applyFill="1" applyBorder="1" applyAlignment="1">
      <alignment horizontal="right" vertical="top" wrapText="1"/>
    </xf>
    <xf numFmtId="4" fontId="1" fillId="3" borderId="1" xfId="3" applyNumberFormat="1" applyFont="1" applyFill="1" applyBorder="1" applyAlignment="1">
      <alignment horizontal="right" vertical="top" wrapText="1"/>
    </xf>
    <xf numFmtId="1" fontId="1" fillId="3" borderId="1" xfId="3" applyNumberFormat="1" applyFont="1" applyFill="1" applyBorder="1" applyAlignment="1">
      <alignment horizontal="right" vertical="top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11" fillId="3" borderId="1" xfId="3" applyNumberFormat="1" applyFont="1" applyFill="1" applyBorder="1"/>
    <xf numFmtId="165" fontId="10" fillId="0" borderId="0" xfId="3" applyNumberFormat="1"/>
    <xf numFmtId="164" fontId="2" fillId="0" borderId="0" xfId="0" applyNumberFormat="1" applyFont="1"/>
    <xf numFmtId="164" fontId="5" fillId="0" borderId="1" xfId="0" applyNumberFormat="1" applyFont="1" applyFill="1" applyBorder="1" applyAlignment="1">
      <alignment horizontal="center" vertical="center" wrapText="1"/>
    </xf>
    <xf numFmtId="164" fontId="11" fillId="3" borderId="1" xfId="3" applyNumberFormat="1" applyFont="1" applyFill="1" applyBorder="1"/>
    <xf numFmtId="164" fontId="10" fillId="0" borderId="0" xfId="3" applyNumberFormat="1"/>
    <xf numFmtId="0" fontId="3" fillId="2" borderId="0" xfId="0" applyNumberFormat="1" applyFont="1" applyFill="1" applyBorder="1" applyAlignment="1">
      <alignment vertical="top" wrapText="1" indent="2"/>
    </xf>
    <xf numFmtId="3" fontId="11" fillId="3" borderId="1" xfId="3" applyNumberFormat="1" applyFont="1" applyFill="1" applyBorder="1" applyAlignment="1">
      <alignment horizontal="right" vertical="top" wrapText="1"/>
    </xf>
    <xf numFmtId="4" fontId="11" fillId="3" borderId="1" xfId="3" applyNumberFormat="1" applyFont="1" applyFill="1" applyBorder="1" applyAlignment="1">
      <alignment horizontal="right" vertical="top" wrapText="1"/>
    </xf>
    <xf numFmtId="0" fontId="1" fillId="0" borderId="0" xfId="3" applyFont="1"/>
    <xf numFmtId="0" fontId="14" fillId="2" borderId="1" xfId="0" applyNumberFormat="1" applyFont="1" applyFill="1" applyBorder="1" applyAlignment="1">
      <alignment vertical="top" wrapText="1"/>
    </xf>
    <xf numFmtId="0" fontId="1" fillId="3" borderId="1" xfId="3" applyNumberFormat="1" applyFont="1" applyFill="1" applyBorder="1" applyAlignment="1">
      <alignment vertical="top" wrapText="1"/>
    </xf>
    <xf numFmtId="164" fontId="1" fillId="3" borderId="1" xfId="3" applyNumberFormat="1" applyFont="1" applyFill="1" applyBorder="1" applyAlignment="1">
      <alignment vertical="top"/>
    </xf>
    <xf numFmtId="165" fontId="1" fillId="3" borderId="1" xfId="3" applyNumberFormat="1" applyFont="1" applyFill="1" applyBorder="1" applyAlignment="1">
      <alignment vertical="top"/>
    </xf>
    <xf numFmtId="3" fontId="1" fillId="3" borderId="1" xfId="3" applyNumberFormat="1" applyFont="1" applyFill="1" applyBorder="1" applyAlignment="1">
      <alignment vertical="top"/>
    </xf>
    <xf numFmtId="0" fontId="10" fillId="0" borderId="1" xfId="3" applyBorder="1" applyAlignment="1">
      <alignment vertical="top"/>
    </xf>
    <xf numFmtId="164" fontId="10" fillId="0" borderId="1" xfId="3" applyNumberFormat="1" applyBorder="1" applyAlignment="1">
      <alignment vertical="top"/>
    </xf>
    <xf numFmtId="165" fontId="10" fillId="0" borderId="1" xfId="3" applyNumberFormat="1" applyBorder="1" applyAlignment="1">
      <alignment vertical="top"/>
    </xf>
    <xf numFmtId="0" fontId="6" fillId="0" borderId="0" xfId="0" applyFont="1"/>
    <xf numFmtId="0" fontId="11" fillId="3" borderId="1" xfId="3" applyFont="1" applyFill="1" applyBorder="1" applyAlignment="1">
      <alignment vertical="top"/>
    </xf>
    <xf numFmtId="0" fontId="12" fillId="3" borderId="1" xfId="3" applyFont="1" applyFill="1" applyBorder="1" applyAlignment="1">
      <alignment vertical="top"/>
    </xf>
    <xf numFmtId="0" fontId="11" fillId="3" borderId="1" xfId="3" applyNumberFormat="1" applyFont="1" applyFill="1" applyBorder="1" applyAlignment="1">
      <alignment vertical="top" wrapText="1"/>
    </xf>
    <xf numFmtId="0" fontId="12" fillId="0" borderId="1" xfId="3" applyFont="1" applyBorder="1" applyAlignment="1">
      <alignment vertical="top"/>
    </xf>
    <xf numFmtId="0" fontId="12" fillId="0" borderId="0" xfId="3" applyFont="1"/>
    <xf numFmtId="0" fontId="11" fillId="0" borderId="1" xfId="3" applyFont="1" applyBorder="1" applyAlignment="1">
      <alignment vertical="top"/>
    </xf>
    <xf numFmtId="4" fontId="5" fillId="0" borderId="1" xfId="0" applyNumberFormat="1" applyFont="1" applyFill="1" applyBorder="1" applyAlignment="1">
      <alignment horizontal="center" vertical="center" wrapText="1"/>
    </xf>
    <xf numFmtId="4" fontId="1" fillId="3" borderId="1" xfId="3" applyNumberFormat="1" applyFont="1" applyFill="1" applyBorder="1" applyAlignment="1">
      <alignment vertical="top"/>
    </xf>
    <xf numFmtId="4" fontId="10" fillId="0" borderId="0" xfId="3" applyNumberFormat="1"/>
    <xf numFmtId="0" fontId="0" fillId="0" borderId="1" xfId="0" applyNumberFormat="1" applyFont="1" applyBorder="1" applyAlignment="1">
      <alignment horizontal="center" vertical="center"/>
    </xf>
    <xf numFmtId="0" fontId="17" fillId="0" borderId="5" xfId="0" applyNumberFormat="1" applyFont="1" applyBorder="1" applyAlignment="1">
      <alignment horizontal="center" vertical="top" wrapText="1"/>
    </xf>
    <xf numFmtId="0" fontId="18" fillId="0" borderId="5" xfId="0" applyNumberFormat="1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wrapText="1"/>
    </xf>
    <xf numFmtId="3" fontId="0" fillId="2" borderId="1" xfId="0" applyNumberFormat="1" applyFont="1" applyFill="1" applyBorder="1" applyAlignment="1">
      <alignment horizontal="right" vertical="center"/>
    </xf>
    <xf numFmtId="1" fontId="0" fillId="2" borderId="1" xfId="0" applyNumberFormat="1" applyFont="1" applyFill="1" applyBorder="1" applyAlignment="1">
      <alignment horizontal="right" vertical="center"/>
    </xf>
    <xf numFmtId="0" fontId="1" fillId="0" borderId="5" xfId="0" applyNumberFormat="1" applyFont="1" applyBorder="1" applyAlignment="1">
      <alignment horizontal="center" vertical="top" wrapText="1"/>
    </xf>
    <xf numFmtId="0" fontId="1" fillId="0" borderId="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wrapText="1"/>
    </xf>
    <xf numFmtId="0" fontId="3" fillId="0" borderId="0" xfId="0" applyFont="1" applyBorder="1"/>
    <xf numFmtId="0" fontId="20" fillId="7" borderId="1" xfId="0" applyNumberFormat="1" applyFont="1" applyFill="1" applyBorder="1" applyAlignment="1">
      <alignment vertical="top" wrapText="1"/>
    </xf>
    <xf numFmtId="1" fontId="20" fillId="7" borderId="1" xfId="0" applyNumberFormat="1" applyFont="1" applyFill="1" applyBorder="1" applyAlignment="1">
      <alignment horizontal="right" vertical="top" wrapText="1"/>
    </xf>
    <xf numFmtId="4" fontId="20" fillId="7" borderId="1" xfId="0" applyNumberFormat="1" applyFont="1" applyFill="1" applyBorder="1" applyAlignment="1">
      <alignment horizontal="right" vertical="top" wrapText="1"/>
    </xf>
    <xf numFmtId="3" fontId="20" fillId="7" borderId="1" xfId="0" applyNumberFormat="1" applyFont="1" applyFill="1" applyBorder="1" applyAlignment="1">
      <alignment horizontal="right" vertical="top" wrapText="1"/>
    </xf>
    <xf numFmtId="0" fontId="20" fillId="2" borderId="1" xfId="0" applyNumberFormat="1" applyFont="1" applyFill="1" applyBorder="1" applyAlignment="1">
      <alignment vertical="top" wrapText="1" indent="1"/>
    </xf>
    <xf numFmtId="0" fontId="20" fillId="2" borderId="1" xfId="0" applyNumberFormat="1" applyFont="1" applyFill="1" applyBorder="1" applyAlignment="1">
      <alignment vertical="top" wrapText="1"/>
    </xf>
    <xf numFmtId="1" fontId="20" fillId="2" borderId="1" xfId="0" applyNumberFormat="1" applyFont="1" applyFill="1" applyBorder="1" applyAlignment="1">
      <alignment horizontal="right" vertical="top" wrapText="1"/>
    </xf>
    <xf numFmtId="4" fontId="20" fillId="2" borderId="1" xfId="0" applyNumberFormat="1" applyFont="1" applyFill="1" applyBorder="1" applyAlignment="1">
      <alignment horizontal="right" vertical="top" wrapText="1"/>
    </xf>
    <xf numFmtId="3" fontId="20" fillId="2" borderId="1" xfId="0" applyNumberFormat="1" applyFont="1" applyFill="1" applyBorder="1" applyAlignment="1">
      <alignment horizontal="right" vertical="top" wrapText="1"/>
    </xf>
    <xf numFmtId="3" fontId="20" fillId="0" borderId="1" xfId="0" applyNumberFormat="1" applyFont="1" applyFill="1" applyBorder="1" applyAlignment="1">
      <alignment horizontal="right" vertical="top" wrapText="1"/>
    </xf>
    <xf numFmtId="4" fontId="20" fillId="0" borderId="1" xfId="0" applyNumberFormat="1" applyFont="1" applyFill="1" applyBorder="1" applyAlignment="1">
      <alignment horizontal="right" vertical="top" wrapText="1"/>
    </xf>
    <xf numFmtId="0" fontId="20" fillId="2" borderId="1" xfId="0" applyNumberFormat="1" applyFont="1" applyFill="1" applyBorder="1" applyAlignment="1">
      <alignment vertical="top" wrapText="1" indent="2"/>
    </xf>
    <xf numFmtId="167" fontId="20" fillId="7" borderId="1" xfId="0" applyNumberFormat="1" applyFont="1" applyFill="1" applyBorder="1" applyAlignment="1">
      <alignment horizontal="right" vertical="top" wrapText="1"/>
    </xf>
    <xf numFmtId="168" fontId="20" fillId="7" borderId="1" xfId="0" applyNumberFormat="1" applyFont="1" applyFill="1" applyBorder="1" applyAlignment="1">
      <alignment horizontal="right" vertical="top" wrapText="1"/>
    </xf>
    <xf numFmtId="169" fontId="20" fillId="7" borderId="1" xfId="0" applyNumberFormat="1" applyFont="1" applyFill="1" applyBorder="1" applyAlignment="1">
      <alignment horizontal="right" vertical="top" wrapText="1"/>
    </xf>
    <xf numFmtId="166" fontId="20" fillId="7" borderId="1" xfId="0" applyNumberFormat="1" applyFont="1" applyFill="1" applyBorder="1" applyAlignment="1">
      <alignment horizontal="right" vertical="top" wrapText="1"/>
    </xf>
    <xf numFmtId="0" fontId="20" fillId="8" borderId="1" xfId="0" applyNumberFormat="1" applyFont="1" applyFill="1" applyBorder="1" applyAlignment="1">
      <alignment vertical="top" wrapText="1" indent="1"/>
    </xf>
    <xf numFmtId="0" fontId="20" fillId="8" borderId="1" xfId="0" applyNumberFormat="1" applyFont="1" applyFill="1" applyBorder="1" applyAlignment="1">
      <alignment vertical="top" wrapText="1"/>
    </xf>
    <xf numFmtId="1" fontId="20" fillId="8" borderId="1" xfId="0" applyNumberFormat="1" applyFont="1" applyFill="1" applyBorder="1" applyAlignment="1">
      <alignment horizontal="right" vertical="top" wrapText="1"/>
    </xf>
    <xf numFmtId="4" fontId="20" fillId="8" borderId="1" xfId="0" applyNumberFormat="1" applyFont="1" applyFill="1" applyBorder="1" applyAlignment="1">
      <alignment horizontal="right" vertical="top" wrapText="1"/>
    </xf>
    <xf numFmtId="3" fontId="20" fillId="8" borderId="1" xfId="0" applyNumberFormat="1" applyFont="1" applyFill="1" applyBorder="1" applyAlignment="1">
      <alignment horizontal="right" vertical="top" wrapText="1"/>
    </xf>
    <xf numFmtId="1" fontId="20" fillId="0" borderId="1" xfId="0" applyNumberFormat="1" applyFont="1" applyFill="1" applyBorder="1" applyAlignment="1">
      <alignment horizontal="right" vertical="top" wrapText="1"/>
    </xf>
    <xf numFmtId="0" fontId="20" fillId="7" borderId="1" xfId="3" applyNumberFormat="1" applyFont="1" applyFill="1" applyBorder="1" applyAlignment="1">
      <alignment vertical="top" wrapText="1"/>
    </xf>
    <xf numFmtId="0" fontId="21" fillId="8" borderId="1" xfId="3" applyFont="1" applyFill="1" applyBorder="1"/>
    <xf numFmtId="3" fontId="20" fillId="8" borderId="1" xfId="3" applyNumberFormat="1" applyFont="1" applyFill="1" applyBorder="1" applyAlignment="1">
      <alignment horizontal="right" vertical="top" wrapText="1"/>
    </xf>
    <xf numFmtId="4" fontId="20" fillId="8" borderId="1" xfId="3" applyNumberFormat="1" applyFont="1" applyFill="1" applyBorder="1" applyAlignment="1">
      <alignment horizontal="right" vertical="top" wrapText="1"/>
    </xf>
    <xf numFmtId="0" fontId="21" fillId="3" borderId="1" xfId="3" applyFont="1" applyFill="1" applyBorder="1"/>
    <xf numFmtId="0" fontId="21" fillId="3" borderId="1" xfId="3" applyNumberFormat="1" applyFont="1" applyFill="1" applyBorder="1" applyAlignment="1">
      <alignment vertical="top" wrapText="1" indent="3"/>
    </xf>
    <xf numFmtId="3" fontId="21" fillId="3" borderId="1" xfId="3" applyNumberFormat="1" applyFont="1" applyFill="1" applyBorder="1" applyAlignment="1">
      <alignment horizontal="right" vertical="top" wrapText="1"/>
    </xf>
    <xf numFmtId="4" fontId="21" fillId="3" borderId="1" xfId="3" applyNumberFormat="1" applyFont="1" applyFill="1" applyBorder="1" applyAlignment="1">
      <alignment horizontal="right" vertical="top" wrapText="1"/>
    </xf>
    <xf numFmtId="164" fontId="21" fillId="3" borderId="1" xfId="3" applyNumberFormat="1" applyFont="1" applyFill="1" applyBorder="1"/>
    <xf numFmtId="165" fontId="21" fillId="3" borderId="1" xfId="3" applyNumberFormat="1" applyFont="1" applyFill="1" applyBorder="1"/>
    <xf numFmtId="3" fontId="21" fillId="3" borderId="1" xfId="3" applyNumberFormat="1" applyFont="1" applyFill="1" applyBorder="1"/>
    <xf numFmtId="166" fontId="21" fillId="3" borderId="1" xfId="3" applyNumberFormat="1" applyFont="1" applyFill="1" applyBorder="1"/>
    <xf numFmtId="1" fontId="21" fillId="3" borderId="1" xfId="3" applyNumberFormat="1" applyFont="1" applyFill="1" applyBorder="1" applyAlignment="1">
      <alignment horizontal="right" vertical="top" wrapText="1"/>
    </xf>
    <xf numFmtId="0" fontId="20" fillId="9" borderId="1" xfId="0" applyNumberFormat="1" applyFont="1" applyFill="1" applyBorder="1" applyAlignment="1">
      <alignment vertical="top" wrapText="1" indent="1"/>
    </xf>
    <xf numFmtId="0" fontId="20" fillId="9" borderId="1" xfId="0" applyNumberFormat="1" applyFont="1" applyFill="1" applyBorder="1" applyAlignment="1">
      <alignment vertical="top" wrapText="1"/>
    </xf>
    <xf numFmtId="3" fontId="20" fillId="9" borderId="1" xfId="0" applyNumberFormat="1" applyFont="1" applyFill="1" applyBorder="1" applyAlignment="1">
      <alignment horizontal="right" vertical="top" wrapText="1"/>
    </xf>
    <xf numFmtId="4" fontId="20" fillId="9" borderId="1" xfId="0" applyNumberFormat="1" applyFont="1" applyFill="1" applyBorder="1" applyAlignment="1">
      <alignment horizontal="right" vertical="top" wrapText="1"/>
    </xf>
    <xf numFmtId="170" fontId="22" fillId="0" borderId="0" xfId="0" applyNumberFormat="1" applyFont="1" applyFill="1" applyAlignment="1">
      <alignment horizontal="center" vertical="center" wrapText="1"/>
    </xf>
    <xf numFmtId="2" fontId="20" fillId="7" borderId="1" xfId="0" applyNumberFormat="1" applyFont="1" applyFill="1" applyBorder="1" applyAlignment="1">
      <alignment horizontal="right" vertical="top" wrapText="1"/>
    </xf>
    <xf numFmtId="2" fontId="20" fillId="2" borderId="1" xfId="0" applyNumberFormat="1" applyFont="1" applyFill="1" applyBorder="1" applyAlignment="1">
      <alignment horizontal="right" vertical="top" wrapText="1"/>
    </xf>
    <xf numFmtId="2" fontId="20" fillId="0" borderId="1" xfId="0" applyNumberFormat="1" applyFont="1" applyFill="1" applyBorder="1" applyAlignment="1">
      <alignment horizontal="right" vertical="top" wrapText="1"/>
    </xf>
    <xf numFmtId="0" fontId="20" fillId="4" borderId="1" xfId="0" applyNumberFormat="1" applyFont="1" applyFill="1" applyBorder="1" applyAlignment="1">
      <alignment vertical="top" wrapText="1"/>
    </xf>
    <xf numFmtId="0" fontId="20" fillId="5" borderId="1" xfId="0" applyNumberFormat="1" applyFont="1" applyFill="1" applyBorder="1" applyAlignment="1">
      <alignment vertical="top" wrapText="1" indent="1"/>
    </xf>
    <xf numFmtId="0" fontId="20" fillId="5" borderId="1" xfId="0" applyNumberFormat="1" applyFont="1" applyFill="1" applyBorder="1" applyAlignment="1">
      <alignment vertical="top" wrapText="1"/>
    </xf>
    <xf numFmtId="3" fontId="20" fillId="5" borderId="1" xfId="0" applyNumberFormat="1" applyFont="1" applyFill="1" applyBorder="1" applyAlignment="1">
      <alignment horizontal="right" vertical="top" wrapText="1"/>
    </xf>
    <xf numFmtId="4" fontId="20" fillId="5" borderId="1" xfId="0" applyNumberFormat="1" applyFont="1" applyFill="1" applyBorder="1" applyAlignment="1">
      <alignment horizontal="right" vertical="top" wrapText="1"/>
    </xf>
    <xf numFmtId="1" fontId="20" fillId="5" borderId="1" xfId="0" applyNumberFormat="1" applyFont="1" applyFill="1" applyBorder="1" applyAlignment="1">
      <alignment horizontal="right" vertical="top" wrapText="1"/>
    </xf>
    <xf numFmtId="2" fontId="20" fillId="5" borderId="1" xfId="0" applyNumberFormat="1" applyFont="1" applyFill="1" applyBorder="1" applyAlignment="1">
      <alignment horizontal="right" vertical="top" wrapText="1"/>
    </xf>
    <xf numFmtId="0" fontId="13" fillId="6" borderId="1" xfId="0" applyNumberFormat="1" applyFont="1" applyFill="1" applyBorder="1" applyAlignment="1">
      <alignment vertical="top" wrapText="1"/>
    </xf>
    <xf numFmtId="0" fontId="11" fillId="6" borderId="1" xfId="3" applyNumberFormat="1" applyFont="1" applyFill="1" applyBorder="1" applyAlignment="1">
      <alignment vertical="top" wrapText="1"/>
    </xf>
    <xf numFmtId="0" fontId="12" fillId="6" borderId="1" xfId="3" applyFont="1" applyFill="1" applyBorder="1" applyAlignment="1">
      <alignment vertical="top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0" fillId="3" borderId="1" xfId="0" applyNumberFormat="1" applyFont="1" applyFill="1" applyBorder="1" applyAlignment="1">
      <alignment horizontal="center" vertical="center" wrapText="1"/>
    </xf>
    <xf numFmtId="0" fontId="27" fillId="6" borderId="1" xfId="0" applyFont="1" applyFill="1" applyBorder="1" applyAlignment="1">
      <alignment horizontal="right" vertical="center"/>
    </xf>
    <xf numFmtId="0" fontId="27" fillId="3" borderId="1" xfId="0" applyFont="1" applyFill="1" applyBorder="1" applyAlignment="1">
      <alignment horizontal="right" vertical="center"/>
    </xf>
    <xf numFmtId="0" fontId="25" fillId="0" borderId="0" xfId="0" applyFont="1"/>
    <xf numFmtId="0" fontId="11" fillId="3" borderId="1" xfId="0" applyNumberFormat="1" applyFont="1" applyFill="1" applyBorder="1" applyAlignment="1">
      <alignment horizontal="left" vertical="center" wrapText="1"/>
    </xf>
    <xf numFmtId="165" fontId="2" fillId="0" borderId="0" xfId="0" applyNumberFormat="1" applyFont="1"/>
    <xf numFmtId="165" fontId="11" fillId="3" borderId="1" xfId="0" applyNumberFormat="1" applyFont="1" applyFill="1" applyBorder="1" applyAlignment="1">
      <alignment horizontal="right" vertical="center" wrapText="1"/>
    </xf>
    <xf numFmtId="165" fontId="10" fillId="3" borderId="1" xfId="0" applyNumberFormat="1" applyFont="1" applyFill="1" applyBorder="1" applyAlignment="1">
      <alignment horizontal="right" vertical="center" wrapText="1"/>
    </xf>
    <xf numFmtId="165" fontId="1" fillId="3" borderId="1" xfId="0" applyNumberFormat="1" applyFont="1" applyFill="1" applyBorder="1" applyAlignment="1">
      <alignment horizontal="right" vertical="center"/>
    </xf>
    <xf numFmtId="165" fontId="26" fillId="3" borderId="1" xfId="0" applyNumberFormat="1" applyFont="1" applyFill="1" applyBorder="1" applyAlignment="1">
      <alignment horizontal="right" vertical="center"/>
    </xf>
    <xf numFmtId="165" fontId="0" fillId="0" borderId="0" xfId="0" applyNumberFormat="1"/>
    <xf numFmtId="164" fontId="11" fillId="3" borderId="1" xfId="0" applyNumberFormat="1" applyFont="1" applyFill="1" applyBorder="1" applyAlignment="1">
      <alignment horizontal="right" vertical="center" wrapText="1"/>
    </xf>
    <xf numFmtId="164" fontId="10" fillId="3" borderId="1" xfId="0" applyNumberFormat="1" applyFont="1" applyFill="1" applyBorder="1" applyAlignment="1">
      <alignment horizontal="right" vertical="center" wrapText="1"/>
    </xf>
    <xf numFmtId="164" fontId="0" fillId="0" borderId="0" xfId="0" applyNumberFormat="1"/>
    <xf numFmtId="164" fontId="1" fillId="3" borderId="1" xfId="0" applyNumberFormat="1" applyFont="1" applyFill="1" applyBorder="1" applyAlignment="1">
      <alignment horizontal="right" vertical="center"/>
    </xf>
    <xf numFmtId="164" fontId="26" fillId="3" borderId="1" xfId="0" applyNumberFormat="1" applyFont="1" applyFill="1" applyBorder="1" applyAlignment="1">
      <alignment horizontal="right" vertical="center"/>
    </xf>
    <xf numFmtId="0" fontId="20" fillId="7" borderId="1" xfId="0" applyNumberFormat="1" applyFont="1" applyFill="1" applyBorder="1" applyAlignment="1">
      <alignment horizontal="right" vertical="top" wrapText="1"/>
    </xf>
    <xf numFmtId="0" fontId="20" fillId="2" borderId="1" xfId="0" applyNumberFormat="1" applyFont="1" applyFill="1" applyBorder="1" applyAlignment="1">
      <alignment horizontal="right" vertical="top" wrapText="1"/>
    </xf>
    <xf numFmtId="4" fontId="0" fillId="0" borderId="0" xfId="0" applyNumberFormat="1"/>
    <xf numFmtId="0" fontId="0" fillId="0" borderId="0" xfId="0" applyFill="1"/>
    <xf numFmtId="4" fontId="0" fillId="0" borderId="0" xfId="0" applyNumberFormat="1" applyFill="1"/>
    <xf numFmtId="0" fontId="21" fillId="7" borderId="1" xfId="0" applyFont="1" applyFill="1" applyBorder="1"/>
    <xf numFmtId="3" fontId="21" fillId="7" borderId="1" xfId="0" applyNumberFormat="1" applyFont="1" applyFill="1" applyBorder="1"/>
    <xf numFmtId="4" fontId="21" fillId="7" borderId="1" xfId="0" applyNumberFormat="1" applyFont="1" applyFill="1" applyBorder="1"/>
    <xf numFmtId="0" fontId="30" fillId="0" borderId="5" xfId="0" applyNumberFormat="1" applyFont="1" applyBorder="1" applyAlignment="1">
      <alignment horizontal="center" vertical="center" wrapText="1"/>
    </xf>
    <xf numFmtId="0" fontId="31" fillId="0" borderId="1" xfId="0" applyNumberFormat="1" applyFont="1" applyBorder="1" applyAlignment="1">
      <alignment horizontal="center" vertical="center"/>
    </xf>
    <xf numFmtId="0" fontId="15" fillId="0" borderId="1" xfId="0" applyNumberFormat="1" applyFont="1" applyBorder="1" applyAlignment="1">
      <alignment vertical="center" wrapText="1"/>
    </xf>
    <xf numFmtId="171" fontId="30" fillId="0" borderId="5" xfId="0" applyNumberFormat="1" applyFont="1" applyBorder="1" applyAlignment="1">
      <alignment horizontal="right" vertical="center" wrapText="1"/>
    </xf>
    <xf numFmtId="4" fontId="30" fillId="0" borderId="5" xfId="0" applyNumberFormat="1" applyFont="1" applyBorder="1" applyAlignment="1">
      <alignment horizontal="right" vertical="center" wrapText="1"/>
    </xf>
    <xf numFmtId="0" fontId="30" fillId="0" borderId="5" xfId="0" applyNumberFormat="1" applyFont="1" applyBorder="1" applyAlignment="1">
      <alignment horizontal="right" vertical="center" wrapText="1"/>
    </xf>
    <xf numFmtId="3" fontId="30" fillId="0" borderId="5" xfId="0" applyNumberFormat="1" applyFont="1" applyBorder="1" applyAlignment="1">
      <alignment horizontal="right" vertical="center" wrapText="1"/>
    </xf>
    <xf numFmtId="0" fontId="25" fillId="0" borderId="1" xfId="0" applyFont="1" applyBorder="1"/>
    <xf numFmtId="164" fontId="0" fillId="0" borderId="1" xfId="0" applyNumberFormat="1" applyBorder="1"/>
    <xf numFmtId="165" fontId="0" fillId="0" borderId="1" xfId="0" applyNumberFormat="1" applyBorder="1"/>
    <xf numFmtId="0" fontId="25" fillId="0" borderId="1" xfId="0" applyFont="1" applyBorder="1" applyAlignment="1">
      <alignment horizontal="left" vertical="center"/>
    </xf>
    <xf numFmtId="164" fontId="25" fillId="0" borderId="1" xfId="0" applyNumberFormat="1" applyFont="1" applyBorder="1"/>
    <xf numFmtId="165" fontId="25" fillId="0" borderId="1" xfId="0" applyNumberFormat="1" applyFont="1" applyBorder="1"/>
    <xf numFmtId="0" fontId="10" fillId="0" borderId="0" xfId="3" applyFont="1"/>
    <xf numFmtId="0" fontId="10" fillId="0" borderId="1" xfId="3" applyFont="1" applyBorder="1" applyAlignment="1">
      <alignment vertical="top"/>
    </xf>
    <xf numFmtId="164" fontId="10" fillId="0" borderId="1" xfId="3" applyNumberFormat="1" applyFont="1" applyBorder="1" applyAlignment="1">
      <alignment vertical="top"/>
    </xf>
    <xf numFmtId="165" fontId="10" fillId="0" borderId="1" xfId="3" applyNumberFormat="1" applyFont="1" applyBorder="1" applyAlignment="1">
      <alignment vertical="top"/>
    </xf>
    <xf numFmtId="3" fontId="10" fillId="3" borderId="1" xfId="3" applyNumberFormat="1" applyFont="1" applyFill="1" applyBorder="1" applyAlignment="1">
      <alignment vertical="top"/>
    </xf>
    <xf numFmtId="4" fontId="10" fillId="3" borderId="1" xfId="3" applyNumberFormat="1" applyFont="1" applyFill="1" applyBorder="1" applyAlignment="1">
      <alignment vertical="top"/>
    </xf>
    <xf numFmtId="3" fontId="10" fillId="3" borderId="1" xfId="3" applyNumberFormat="1" applyFont="1" applyFill="1" applyBorder="1" applyAlignment="1">
      <alignment horizontal="right" vertical="top" wrapText="1"/>
    </xf>
    <xf numFmtId="4" fontId="10" fillId="3" borderId="1" xfId="3" applyNumberFormat="1" applyFont="1" applyFill="1" applyBorder="1" applyAlignment="1">
      <alignment horizontal="right" vertical="top" wrapText="1"/>
    </xf>
    <xf numFmtId="167" fontId="20" fillId="8" borderId="1" xfId="0" applyNumberFormat="1" applyFont="1" applyFill="1" applyBorder="1" applyAlignment="1">
      <alignment horizontal="right" vertical="top" wrapText="1"/>
    </xf>
    <xf numFmtId="168" fontId="20" fillId="8" borderId="1" xfId="0" applyNumberFormat="1" applyFont="1" applyFill="1" applyBorder="1" applyAlignment="1">
      <alignment horizontal="right" vertical="top" wrapText="1"/>
    </xf>
    <xf numFmtId="166" fontId="20" fillId="8" borderId="1" xfId="0" applyNumberFormat="1" applyFont="1" applyFill="1" applyBorder="1" applyAlignment="1">
      <alignment horizontal="right" vertical="top" wrapText="1"/>
    </xf>
    <xf numFmtId="167" fontId="32" fillId="2" borderId="1" xfId="0" applyNumberFormat="1" applyFont="1" applyFill="1" applyBorder="1" applyAlignment="1">
      <alignment horizontal="right" vertical="top" wrapText="1"/>
    </xf>
    <xf numFmtId="168" fontId="32" fillId="2" borderId="1" xfId="0" applyNumberFormat="1" applyFont="1" applyFill="1" applyBorder="1" applyAlignment="1">
      <alignment horizontal="right" vertical="top" wrapText="1"/>
    </xf>
    <xf numFmtId="4" fontId="32" fillId="2" borderId="1" xfId="0" applyNumberFormat="1" applyFont="1" applyFill="1" applyBorder="1" applyAlignment="1">
      <alignment horizontal="right" vertical="top" wrapText="1"/>
    </xf>
    <xf numFmtId="1" fontId="32" fillId="2" borderId="1" xfId="0" applyNumberFormat="1" applyFont="1" applyFill="1" applyBorder="1" applyAlignment="1">
      <alignment horizontal="right" vertical="top" wrapText="1"/>
    </xf>
    <xf numFmtId="4" fontId="32" fillId="0" borderId="1" xfId="0" applyNumberFormat="1" applyFont="1" applyFill="1" applyBorder="1" applyAlignment="1">
      <alignment horizontal="right" vertical="top" wrapText="1"/>
    </xf>
    <xf numFmtId="3" fontId="32" fillId="2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20" fillId="6" borderId="1" xfId="3" applyNumberFormat="1" applyFont="1" applyFill="1" applyBorder="1" applyAlignment="1">
      <alignment vertical="top" wrapText="1"/>
    </xf>
    <xf numFmtId="0" fontId="20" fillId="3" borderId="1" xfId="3" applyNumberFormat="1" applyFont="1" applyFill="1" applyBorder="1" applyAlignment="1">
      <alignment vertical="top" wrapText="1" indent="2"/>
    </xf>
    <xf numFmtId="3" fontId="20" fillId="3" borderId="1" xfId="3" applyNumberFormat="1" applyFont="1" applyFill="1" applyBorder="1" applyAlignment="1">
      <alignment horizontal="right" vertical="top" wrapText="1"/>
    </xf>
    <xf numFmtId="4" fontId="20" fillId="3" borderId="1" xfId="3" applyNumberFormat="1" applyFont="1" applyFill="1" applyBorder="1" applyAlignment="1">
      <alignment horizontal="right" vertical="top" wrapText="1"/>
    </xf>
    <xf numFmtId="164" fontId="33" fillId="3" borderId="1" xfId="3" applyNumberFormat="1" applyFont="1" applyFill="1" applyBorder="1"/>
    <xf numFmtId="165" fontId="33" fillId="3" borderId="1" xfId="3" applyNumberFormat="1" applyFont="1" applyFill="1" applyBorder="1"/>
    <xf numFmtId="3" fontId="33" fillId="3" borderId="1" xfId="3" applyNumberFormat="1" applyFont="1" applyFill="1" applyBorder="1"/>
    <xf numFmtId="4" fontId="33" fillId="3" borderId="1" xfId="3" applyNumberFormat="1" applyFont="1" applyFill="1" applyBorder="1"/>
    <xf numFmtId="0" fontId="32" fillId="3" borderId="1" xfId="3" applyNumberFormat="1" applyFont="1" applyFill="1" applyBorder="1" applyAlignment="1">
      <alignment vertical="top" wrapText="1" indent="3"/>
    </xf>
    <xf numFmtId="3" fontId="32" fillId="3" borderId="1" xfId="3" applyNumberFormat="1" applyFont="1" applyFill="1" applyBorder="1" applyAlignment="1">
      <alignment horizontal="right" vertical="top" wrapText="1"/>
    </xf>
    <xf numFmtId="4" fontId="32" fillId="3" borderId="1" xfId="3" applyNumberFormat="1" applyFont="1" applyFill="1" applyBorder="1" applyAlignment="1">
      <alignment horizontal="right" vertical="top" wrapText="1"/>
    </xf>
    <xf numFmtId="164" fontId="32" fillId="3" borderId="1" xfId="3" applyNumberFormat="1" applyFont="1" applyFill="1" applyBorder="1"/>
    <xf numFmtId="165" fontId="32" fillId="3" borderId="1" xfId="3" applyNumberFormat="1" applyFont="1" applyFill="1" applyBorder="1"/>
    <xf numFmtId="4" fontId="21" fillId="3" borderId="1" xfId="3" applyNumberFormat="1" applyFont="1" applyFill="1" applyBorder="1"/>
    <xf numFmtId="1" fontId="32" fillId="3" borderId="1" xfId="3" applyNumberFormat="1" applyFont="1" applyFill="1" applyBorder="1" applyAlignment="1">
      <alignment horizontal="right" vertical="top" wrapText="1"/>
    </xf>
    <xf numFmtId="1" fontId="20" fillId="3" borderId="1" xfId="3" applyNumberFormat="1" applyFont="1" applyFill="1" applyBorder="1" applyAlignment="1">
      <alignment horizontal="right" vertical="top" wrapText="1"/>
    </xf>
    <xf numFmtId="164" fontId="34" fillId="3" borderId="1" xfId="3" applyNumberFormat="1" applyFont="1" applyFill="1" applyBorder="1"/>
    <xf numFmtId="165" fontId="34" fillId="3" borderId="1" xfId="3" applyNumberFormat="1" applyFont="1" applyFill="1" applyBorder="1"/>
    <xf numFmtId="3" fontId="20" fillId="3" borderId="1" xfId="3" applyNumberFormat="1" applyFont="1" applyFill="1" applyBorder="1"/>
    <xf numFmtId="166" fontId="20" fillId="3" borderId="1" xfId="3" applyNumberFormat="1" applyFont="1" applyFill="1" applyBorder="1"/>
    <xf numFmtId="165" fontId="2" fillId="0" borderId="0" xfId="0" applyNumberFormat="1" applyFont="1" applyAlignment="1">
      <alignment horizontal="righ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0" fontId="11" fillId="6" borderId="2" xfId="0" applyNumberFormat="1" applyFont="1" applyFill="1" applyBorder="1" applyAlignment="1">
      <alignment horizontal="center" vertical="center" wrapText="1"/>
    </xf>
    <xf numFmtId="0" fontId="11" fillId="6" borderId="3" xfId="0" applyNumberFormat="1" applyFont="1" applyFill="1" applyBorder="1" applyAlignment="1">
      <alignment horizontal="center" vertical="center" wrapText="1"/>
    </xf>
    <xf numFmtId="0" fontId="11" fillId="6" borderId="4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right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20" fillId="7" borderId="1" xfId="3" applyNumberFormat="1" applyFont="1" applyFill="1" applyBorder="1" applyAlignment="1">
      <alignment horizontal="center" vertical="top" wrapText="1"/>
    </xf>
    <xf numFmtId="0" fontId="20" fillId="7" borderId="1" xfId="0" applyNumberFormat="1" applyFont="1" applyFill="1" applyBorder="1" applyAlignment="1">
      <alignment horizontal="left" vertical="top" wrapText="1"/>
    </xf>
    <xf numFmtId="170" fontId="23" fillId="0" borderId="0" xfId="0" applyNumberFormat="1" applyFont="1" applyFill="1" applyBorder="1" applyAlignment="1">
      <alignment horizontal="center" vertical="top" wrapText="1"/>
    </xf>
    <xf numFmtId="170" fontId="23" fillId="0" borderId="6" xfId="0" applyNumberFormat="1" applyFont="1" applyFill="1" applyBorder="1" applyAlignment="1">
      <alignment horizontal="center" vertical="top" wrapText="1"/>
    </xf>
    <xf numFmtId="0" fontId="33" fillId="3" borderId="1" xfId="3" applyFont="1" applyFill="1" applyBorder="1" applyAlignment="1">
      <alignment horizontal="center"/>
    </xf>
    <xf numFmtId="0" fontId="20" fillId="6" borderId="1" xfId="3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5" fillId="0" borderId="2" xfId="0" applyFont="1" applyBorder="1" applyAlignment="1">
      <alignment horizontal="center" vertical="center" wrapText="1"/>
    </xf>
    <xf numFmtId="0" fontId="35" fillId="0" borderId="3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 wrapText="1"/>
    </xf>
    <xf numFmtId="0" fontId="20" fillId="7" borderId="2" xfId="0" applyNumberFormat="1" applyFont="1" applyFill="1" applyBorder="1" applyAlignment="1">
      <alignment horizontal="center" vertical="top" wrapText="1"/>
    </xf>
    <xf numFmtId="0" fontId="20" fillId="7" borderId="3" xfId="0" applyNumberFormat="1" applyFont="1" applyFill="1" applyBorder="1" applyAlignment="1">
      <alignment horizontal="center" vertical="top" wrapText="1"/>
    </xf>
    <xf numFmtId="0" fontId="20" fillId="7" borderId="4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/>
    </xf>
    <xf numFmtId="0" fontId="11" fillId="6" borderId="2" xfId="3" applyNumberFormat="1" applyFont="1" applyFill="1" applyBorder="1" applyAlignment="1">
      <alignment horizontal="center" vertical="top" wrapText="1"/>
    </xf>
    <xf numFmtId="0" fontId="11" fillId="6" borderId="3" xfId="3" applyNumberFormat="1" applyFont="1" applyFill="1" applyBorder="1" applyAlignment="1">
      <alignment horizontal="center" vertical="top" wrapText="1"/>
    </xf>
    <xf numFmtId="0" fontId="11" fillId="6" borderId="4" xfId="3" applyNumberFormat="1" applyFont="1" applyFill="1" applyBorder="1" applyAlignment="1">
      <alignment horizontal="center" vertical="top" wrapText="1"/>
    </xf>
    <xf numFmtId="0" fontId="11" fillId="6" borderId="2" xfId="3" applyFont="1" applyFill="1" applyBorder="1" applyAlignment="1">
      <alignment horizontal="center" vertical="top"/>
    </xf>
    <xf numFmtId="0" fontId="11" fillId="6" borderId="3" xfId="3" applyFont="1" applyFill="1" applyBorder="1" applyAlignment="1">
      <alignment horizontal="center" vertical="top"/>
    </xf>
    <xf numFmtId="0" fontId="11" fillId="6" borderId="4" xfId="3" applyFont="1" applyFill="1" applyBorder="1" applyAlignment="1">
      <alignment horizontal="center" vertical="top"/>
    </xf>
    <xf numFmtId="0" fontId="12" fillId="6" borderId="2" xfId="3" applyFont="1" applyFill="1" applyBorder="1" applyAlignment="1">
      <alignment horizontal="center" vertical="top"/>
    </xf>
    <xf numFmtId="0" fontId="12" fillId="6" borderId="3" xfId="3" applyFont="1" applyFill="1" applyBorder="1" applyAlignment="1">
      <alignment horizontal="center" vertical="top"/>
    </xf>
    <xf numFmtId="0" fontId="12" fillId="6" borderId="4" xfId="3" applyFont="1" applyFill="1" applyBorder="1" applyAlignment="1">
      <alignment horizontal="center" vertical="top"/>
    </xf>
    <xf numFmtId="0" fontId="11" fillId="3" borderId="2" xfId="3" applyFont="1" applyFill="1" applyBorder="1" applyAlignment="1">
      <alignment horizontal="center"/>
    </xf>
    <xf numFmtId="0" fontId="11" fillId="3" borderId="4" xfId="3" applyFont="1" applyFill="1" applyBorder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6" fillId="4" borderId="2" xfId="0" applyNumberFormat="1" applyFont="1" applyFill="1" applyBorder="1" applyAlignment="1">
      <alignment horizontal="center" vertical="center" wrapText="1"/>
    </xf>
    <xf numFmtId="0" fontId="6" fillId="4" borderId="3" xfId="0" applyNumberFormat="1" applyFont="1" applyFill="1" applyBorder="1" applyAlignment="1">
      <alignment horizontal="center" vertical="center" wrapText="1"/>
    </xf>
    <xf numFmtId="0" fontId="6" fillId="4" borderId="4" xfId="0" applyNumberFormat="1" applyFont="1" applyFill="1" applyBorder="1" applyAlignment="1">
      <alignment horizontal="center" vertical="center" wrapText="1"/>
    </xf>
    <xf numFmtId="0" fontId="8" fillId="4" borderId="2" xfId="0" applyNumberFormat="1" applyFont="1" applyFill="1" applyBorder="1" applyAlignment="1">
      <alignment horizontal="center" vertical="top" wrapText="1"/>
    </xf>
    <xf numFmtId="0" fontId="8" fillId="4" borderId="3" xfId="0" applyNumberFormat="1" applyFont="1" applyFill="1" applyBorder="1" applyAlignment="1">
      <alignment horizontal="center" vertical="top" wrapText="1"/>
    </xf>
    <xf numFmtId="0" fontId="8" fillId="4" borderId="4" xfId="0" applyNumberFormat="1" applyFont="1" applyFill="1" applyBorder="1" applyAlignment="1">
      <alignment horizontal="center" vertical="top" wrapText="1"/>
    </xf>
    <xf numFmtId="0" fontId="20" fillId="4" borderId="2" xfId="0" applyNumberFormat="1" applyFont="1" applyFill="1" applyBorder="1" applyAlignment="1">
      <alignment horizontal="center" vertical="top" wrapText="1"/>
    </xf>
    <xf numFmtId="0" fontId="20" fillId="4" borderId="3" xfId="0" applyNumberFormat="1" applyFont="1" applyFill="1" applyBorder="1" applyAlignment="1">
      <alignment horizontal="center" vertical="top" wrapText="1"/>
    </xf>
    <xf numFmtId="0" fontId="20" fillId="4" borderId="4" xfId="0" applyNumberFormat="1" applyFont="1" applyFill="1" applyBorder="1" applyAlignment="1">
      <alignment horizontal="center" vertical="top" wrapText="1"/>
    </xf>
    <xf numFmtId="0" fontId="31" fillId="0" borderId="1" xfId="0" applyNumberFormat="1" applyFont="1" applyBorder="1" applyAlignment="1">
      <alignment horizontal="center" vertical="center"/>
    </xf>
    <xf numFmtId="0" fontId="28" fillId="0" borderId="0" xfId="0" applyNumberFormat="1" applyFont="1" applyAlignment="1">
      <alignment horizontal="right" vertical="center" wrapText="1"/>
    </xf>
    <xf numFmtId="0" fontId="29" fillId="0" borderId="0" xfId="0" applyNumberFormat="1" applyFont="1" applyAlignment="1">
      <alignment horizontal="center" vertical="center" wrapText="1"/>
    </xf>
    <xf numFmtId="0" fontId="28" fillId="0" borderId="7" xfId="0" applyNumberFormat="1" applyFont="1" applyBorder="1" applyAlignment="1">
      <alignment horizontal="center" vertical="center" wrapText="1"/>
    </xf>
    <xf numFmtId="0" fontId="28" fillId="0" borderId="8" xfId="0" applyNumberFormat="1" applyFont="1" applyBorder="1" applyAlignment="1">
      <alignment horizontal="center" vertical="center" wrapText="1"/>
    </xf>
    <xf numFmtId="0" fontId="30" fillId="0" borderId="7" xfId="0" applyNumberFormat="1" applyFont="1" applyBorder="1" applyAlignment="1">
      <alignment horizontal="center" vertical="center" wrapText="1"/>
    </xf>
    <xf numFmtId="0" fontId="30" fillId="0" borderId="8" xfId="0" applyNumberFormat="1" applyFont="1" applyBorder="1" applyAlignment="1">
      <alignment horizontal="center" vertical="center" wrapText="1"/>
    </xf>
    <xf numFmtId="0" fontId="30" fillId="0" borderId="5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right" wrapText="1"/>
    </xf>
    <xf numFmtId="0" fontId="16" fillId="0" borderId="0" xfId="0" applyNumberFormat="1" applyFont="1" applyAlignment="1">
      <alignment horizontal="center" vertical="center" wrapText="1"/>
    </xf>
    <xf numFmtId="0" fontId="15" fillId="0" borderId="0" xfId="0" applyNumberFormat="1" applyFont="1" applyAlignment="1">
      <alignment horizontal="right" wrapText="1"/>
    </xf>
    <xf numFmtId="1" fontId="21" fillId="2" borderId="1" xfId="0" applyNumberFormat="1" applyFont="1" applyFill="1" applyBorder="1" applyAlignment="1">
      <alignment horizontal="right" vertical="top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view="pageBreakPreview" zoomScale="130" zoomScaleNormal="100" zoomScaleSheetLayoutView="130" workbookViewId="0">
      <pane xSplit="1" ySplit="4" topLeftCell="B107" activePane="bottomRight" state="frozen"/>
      <selection pane="topRight" activeCell="B1" sqref="B1"/>
      <selection pane="bottomLeft" activeCell="A5" sqref="A5"/>
      <selection pane="bottomRight" activeCell="H116" sqref="H116"/>
    </sheetView>
  </sheetViews>
  <sheetFormatPr defaultRowHeight="12" x14ac:dyDescent="0.2"/>
  <cols>
    <col min="1" max="1" width="12.1640625" style="120" customWidth="1"/>
    <col min="2" max="2" width="37.5" style="116" customWidth="1"/>
    <col min="3" max="3" width="8.83203125" style="130" customWidth="1"/>
    <col min="4" max="4" width="17" style="127" customWidth="1"/>
    <col min="5" max="5" width="10.33203125" style="130" customWidth="1"/>
    <col min="6" max="6" width="13.5" style="127" customWidth="1"/>
    <col min="7" max="7" width="9.5" style="130" customWidth="1"/>
    <col min="8" max="8" width="16.83203125" style="127" customWidth="1"/>
    <col min="9" max="9" width="9.33203125" style="136"/>
  </cols>
  <sheetData>
    <row r="1" spans="1:9" ht="42" customHeight="1" x14ac:dyDescent="0.2">
      <c r="A1" s="42"/>
      <c r="B1" s="115"/>
      <c r="C1" s="26"/>
      <c r="D1" s="122"/>
      <c r="E1" s="26"/>
      <c r="F1" s="193" t="s">
        <v>263</v>
      </c>
      <c r="G1" s="193"/>
      <c r="H1" s="193"/>
    </row>
    <row r="2" spans="1:9" ht="33.75" customHeight="1" x14ac:dyDescent="0.2">
      <c r="A2" s="194" t="s">
        <v>262</v>
      </c>
      <c r="B2" s="195"/>
      <c r="C2" s="195"/>
      <c r="D2" s="195"/>
      <c r="E2" s="195"/>
      <c r="F2" s="195"/>
      <c r="G2" s="195"/>
      <c r="H2" s="196"/>
    </row>
    <row r="3" spans="1:9" ht="30.75" customHeight="1" x14ac:dyDescent="0.2">
      <c r="A3" s="197" t="s">
        <v>0</v>
      </c>
      <c r="B3" s="198" t="s">
        <v>1</v>
      </c>
      <c r="C3" s="199" t="s">
        <v>2</v>
      </c>
      <c r="D3" s="199"/>
      <c r="E3" s="199" t="s">
        <v>3</v>
      </c>
      <c r="F3" s="199"/>
      <c r="G3" s="199" t="s">
        <v>4</v>
      </c>
      <c r="H3" s="199"/>
    </row>
    <row r="4" spans="1:9" x14ac:dyDescent="0.2">
      <c r="A4" s="197"/>
      <c r="B4" s="198"/>
      <c r="C4" s="27" t="s">
        <v>5</v>
      </c>
      <c r="D4" s="23" t="s">
        <v>6</v>
      </c>
      <c r="E4" s="27" t="s">
        <v>5</v>
      </c>
      <c r="F4" s="23" t="s">
        <v>6</v>
      </c>
      <c r="G4" s="27" t="s">
        <v>5</v>
      </c>
      <c r="H4" s="23" t="s">
        <v>6</v>
      </c>
    </row>
    <row r="5" spans="1:9" ht="16.5" customHeight="1" x14ac:dyDescent="0.2">
      <c r="A5" s="118">
        <v>560264</v>
      </c>
      <c r="B5" s="200" t="s">
        <v>239</v>
      </c>
      <c r="C5" s="201"/>
      <c r="D5" s="201"/>
      <c r="E5" s="201"/>
      <c r="F5" s="201"/>
      <c r="G5" s="201"/>
      <c r="H5" s="202"/>
    </row>
    <row r="6" spans="1:9" ht="12" customHeight="1" x14ac:dyDescent="0.2">
      <c r="A6" s="119"/>
      <c r="B6" s="121" t="s">
        <v>240</v>
      </c>
      <c r="C6" s="128">
        <f>SUM(C7:C9)</f>
        <v>27</v>
      </c>
      <c r="D6" s="123">
        <f t="shared" ref="D6:H6" si="0">SUM(D7:D9)</f>
        <v>3728446.2</v>
      </c>
      <c r="E6" s="128">
        <f t="shared" si="0"/>
        <v>20</v>
      </c>
      <c r="F6" s="123">
        <f t="shared" si="0"/>
        <v>2761812</v>
      </c>
      <c r="G6" s="128">
        <f t="shared" si="0"/>
        <v>47</v>
      </c>
      <c r="H6" s="123">
        <f t="shared" si="0"/>
        <v>6490258.1999999993</v>
      </c>
    </row>
    <row r="7" spans="1:9" ht="12" customHeight="1" x14ac:dyDescent="0.2">
      <c r="A7" s="119"/>
      <c r="B7" s="117" t="s">
        <v>7</v>
      </c>
      <c r="C7" s="129">
        <v>7</v>
      </c>
      <c r="D7" s="124">
        <v>966634.2</v>
      </c>
      <c r="E7" s="131">
        <v>4</v>
      </c>
      <c r="F7" s="125">
        <v>552362.4</v>
      </c>
      <c r="G7" s="132">
        <f>C7+E7</f>
        <v>11</v>
      </c>
      <c r="H7" s="126">
        <f>D7+F7</f>
        <v>1518996.6</v>
      </c>
      <c r="I7"/>
    </row>
    <row r="8" spans="1:9" ht="12" customHeight="1" x14ac:dyDescent="0.2">
      <c r="A8" s="119"/>
      <c r="B8" s="117" t="s">
        <v>8</v>
      </c>
      <c r="C8" s="129">
        <v>10</v>
      </c>
      <c r="D8" s="124">
        <v>1380906</v>
      </c>
      <c r="E8" s="132">
        <v>8</v>
      </c>
      <c r="F8" s="126">
        <v>1104724.8</v>
      </c>
      <c r="G8" s="132">
        <f t="shared" ref="G8:G9" si="1">C8+E8</f>
        <v>18</v>
      </c>
      <c r="H8" s="126">
        <f t="shared" ref="H8:H9" si="2">D8+F8</f>
        <v>2485630.7999999998</v>
      </c>
      <c r="I8"/>
    </row>
    <row r="9" spans="1:9" ht="12" customHeight="1" x14ac:dyDescent="0.2">
      <c r="A9" s="119"/>
      <c r="B9" s="117" t="s">
        <v>9</v>
      </c>
      <c r="C9" s="129">
        <v>10</v>
      </c>
      <c r="D9" s="124">
        <v>1380906</v>
      </c>
      <c r="E9" s="132">
        <v>8</v>
      </c>
      <c r="F9" s="126">
        <v>1104724.8</v>
      </c>
      <c r="G9" s="132">
        <f t="shared" si="1"/>
        <v>18</v>
      </c>
      <c r="H9" s="126">
        <f t="shared" si="2"/>
        <v>2485630.7999999998</v>
      </c>
      <c r="I9"/>
    </row>
    <row r="10" spans="1:9" ht="12" customHeight="1" x14ac:dyDescent="0.2">
      <c r="A10" s="119"/>
      <c r="B10" s="121" t="s">
        <v>16</v>
      </c>
      <c r="C10" s="128">
        <f>SUM(C11:C13)</f>
        <v>205</v>
      </c>
      <c r="D10" s="123">
        <f t="shared" ref="D10" si="3">SUM(D11:D13)</f>
        <v>54847791</v>
      </c>
      <c r="E10" s="128">
        <f t="shared" ref="E10" si="4">SUM(E11:E13)</f>
        <v>-17</v>
      </c>
      <c r="F10" s="123">
        <f t="shared" ref="F10" si="5">SUM(F11:F13)</f>
        <v>-4548353.4000000004</v>
      </c>
      <c r="G10" s="128">
        <f t="shared" ref="G10" si="6">SUM(G11:G13)</f>
        <v>188</v>
      </c>
      <c r="H10" s="123">
        <f t="shared" ref="H10" si="7">SUM(H11:H13)</f>
        <v>50299437.600000001</v>
      </c>
    </row>
    <row r="11" spans="1:9" ht="12" customHeight="1" x14ac:dyDescent="0.2">
      <c r="A11" s="119"/>
      <c r="B11" s="117" t="s">
        <v>7</v>
      </c>
      <c r="C11" s="129">
        <v>18</v>
      </c>
      <c r="D11" s="124">
        <v>4815903.5999999996</v>
      </c>
      <c r="E11" s="131">
        <v>28</v>
      </c>
      <c r="F11" s="125">
        <v>7491405.5999999996</v>
      </c>
      <c r="G11" s="132">
        <f>C11+E11</f>
        <v>46</v>
      </c>
      <c r="H11" s="126">
        <f>D11+F11</f>
        <v>12307309.199999999</v>
      </c>
      <c r="I11"/>
    </row>
    <row r="12" spans="1:9" ht="12" customHeight="1" x14ac:dyDescent="0.2">
      <c r="A12" s="119"/>
      <c r="B12" s="117" t="s">
        <v>8</v>
      </c>
      <c r="C12" s="129">
        <v>94</v>
      </c>
      <c r="D12" s="124">
        <v>25149718.800000001</v>
      </c>
      <c r="E12" s="131">
        <v>-24</v>
      </c>
      <c r="F12" s="125">
        <v>-6421204.7999999998</v>
      </c>
      <c r="G12" s="132">
        <f t="shared" ref="G12:G13" si="8">C12+E12</f>
        <v>70</v>
      </c>
      <c r="H12" s="126">
        <f t="shared" ref="H12:H13" si="9">D12+F12</f>
        <v>18728514</v>
      </c>
      <c r="I12"/>
    </row>
    <row r="13" spans="1:9" ht="12" customHeight="1" x14ac:dyDescent="0.2">
      <c r="A13" s="119"/>
      <c r="B13" s="117" t="s">
        <v>9</v>
      </c>
      <c r="C13" s="129">
        <v>93</v>
      </c>
      <c r="D13" s="124">
        <v>24882168.600000001</v>
      </c>
      <c r="E13" s="131">
        <v>-21</v>
      </c>
      <c r="F13" s="125">
        <v>-5618554.2000000002</v>
      </c>
      <c r="G13" s="132">
        <f t="shared" si="8"/>
        <v>72</v>
      </c>
      <c r="H13" s="126">
        <f t="shared" si="9"/>
        <v>19263614.400000002</v>
      </c>
      <c r="I13"/>
    </row>
    <row r="14" spans="1:9" ht="12" customHeight="1" x14ac:dyDescent="0.2">
      <c r="A14" s="119"/>
      <c r="B14" s="121" t="s">
        <v>241</v>
      </c>
      <c r="C14" s="128">
        <f>SUM(C15:C17)</f>
        <v>13</v>
      </c>
      <c r="D14" s="123">
        <f t="shared" ref="D14" si="10">SUM(D15:D17)</f>
        <v>7088119.3499999996</v>
      </c>
      <c r="E14" s="128">
        <f t="shared" ref="E14" si="11">SUM(E15:E17)</f>
        <v>0</v>
      </c>
      <c r="F14" s="123">
        <f t="shared" ref="F14" si="12">SUM(F15:F17)</f>
        <v>0</v>
      </c>
      <c r="G14" s="128">
        <f t="shared" ref="G14" si="13">SUM(G15:G17)</f>
        <v>13</v>
      </c>
      <c r="H14" s="123">
        <f t="shared" ref="H14" si="14">SUM(H15:H17)</f>
        <v>7088119.3499999996</v>
      </c>
    </row>
    <row r="15" spans="1:9" ht="12" customHeight="1" x14ac:dyDescent="0.2">
      <c r="A15" s="119"/>
      <c r="B15" s="117" t="s">
        <v>7</v>
      </c>
      <c r="C15" s="129">
        <v>3</v>
      </c>
      <c r="D15" s="124">
        <v>1635719.85</v>
      </c>
      <c r="E15" s="132">
        <v>2</v>
      </c>
      <c r="F15" s="126">
        <f>-F16*2</f>
        <v>1090479.8999999999</v>
      </c>
      <c r="G15" s="132">
        <f>C15+E15</f>
        <v>5</v>
      </c>
      <c r="H15" s="126">
        <f>D15+F15</f>
        <v>2726199.75</v>
      </c>
      <c r="I15"/>
    </row>
    <row r="16" spans="1:9" ht="12" customHeight="1" x14ac:dyDescent="0.2">
      <c r="A16" s="119"/>
      <c r="B16" s="117" t="s">
        <v>8</v>
      </c>
      <c r="C16" s="129">
        <v>5</v>
      </c>
      <c r="D16" s="124">
        <v>2726199.75</v>
      </c>
      <c r="E16" s="132">
        <v>-1</v>
      </c>
      <c r="F16" s="126">
        <v>-545239.94999999995</v>
      </c>
      <c r="G16" s="132">
        <f t="shared" ref="G16:G17" si="15">C16+E16</f>
        <v>4</v>
      </c>
      <c r="H16" s="126">
        <f t="shared" ref="H16:H17" si="16">D16+F16</f>
        <v>2180959.7999999998</v>
      </c>
      <c r="I16"/>
    </row>
    <row r="17" spans="1:9" ht="12" customHeight="1" x14ac:dyDescent="0.2">
      <c r="A17" s="119"/>
      <c r="B17" s="117" t="s">
        <v>9</v>
      </c>
      <c r="C17" s="129">
        <v>5</v>
      </c>
      <c r="D17" s="124">
        <v>2726199.75</v>
      </c>
      <c r="E17" s="132">
        <v>-1</v>
      </c>
      <c r="F17" s="126">
        <v>-545239.94999999995</v>
      </c>
      <c r="G17" s="132">
        <f t="shared" si="15"/>
        <v>4</v>
      </c>
      <c r="H17" s="126">
        <f t="shared" si="16"/>
        <v>2180959.7999999998</v>
      </c>
      <c r="I17"/>
    </row>
    <row r="18" spans="1:9" ht="12" customHeight="1" x14ac:dyDescent="0.2">
      <c r="A18" s="119"/>
      <c r="B18" s="121" t="s">
        <v>242</v>
      </c>
      <c r="C18" s="128">
        <f>SUM(C19:C21)</f>
        <v>252</v>
      </c>
      <c r="D18" s="123">
        <f t="shared" ref="D18" si="17">SUM(D19:D21)</f>
        <v>25706892.960000001</v>
      </c>
      <c r="E18" s="128">
        <f t="shared" ref="E18" si="18">SUM(E19:E21)</f>
        <v>-9</v>
      </c>
      <c r="F18" s="123">
        <f t="shared" ref="F18" si="19">SUM(F19:F21)</f>
        <v>-918103.31999999983</v>
      </c>
      <c r="G18" s="128">
        <f t="shared" ref="G18" si="20">SUM(G19:G21)</f>
        <v>243</v>
      </c>
      <c r="H18" s="123">
        <f t="shared" ref="H18" si="21">SUM(H19:H21)</f>
        <v>24788789.640000001</v>
      </c>
    </row>
    <row r="19" spans="1:9" ht="12" customHeight="1" x14ac:dyDescent="0.2">
      <c r="A19" s="119"/>
      <c r="B19" s="117" t="s">
        <v>7</v>
      </c>
      <c r="C19" s="129">
        <v>52</v>
      </c>
      <c r="D19" s="124">
        <v>5304596.96</v>
      </c>
      <c r="E19" s="132">
        <v>24</v>
      </c>
      <c r="F19" s="126">
        <v>2448275.52</v>
      </c>
      <c r="G19" s="132">
        <f>C19+E19</f>
        <v>76</v>
      </c>
      <c r="H19" s="126">
        <f>D19+F19</f>
        <v>7752872.4800000004</v>
      </c>
      <c r="I19"/>
    </row>
    <row r="20" spans="1:9" ht="12" customHeight="1" x14ac:dyDescent="0.2">
      <c r="A20" s="119"/>
      <c r="B20" s="117" t="s">
        <v>8</v>
      </c>
      <c r="C20" s="129">
        <v>100</v>
      </c>
      <c r="D20" s="124">
        <v>10201148</v>
      </c>
      <c r="E20" s="131">
        <v>-16</v>
      </c>
      <c r="F20" s="125">
        <v>-1632183.68</v>
      </c>
      <c r="G20" s="132">
        <f t="shared" ref="G20:G21" si="22">C20+E20</f>
        <v>84</v>
      </c>
      <c r="H20" s="126">
        <f t="shared" ref="H20:H21" si="23">D20+F20</f>
        <v>8568964.3200000003</v>
      </c>
      <c r="I20"/>
    </row>
    <row r="21" spans="1:9" ht="12" customHeight="1" x14ac:dyDescent="0.2">
      <c r="A21" s="119"/>
      <c r="B21" s="117" t="s">
        <v>9</v>
      </c>
      <c r="C21" s="129">
        <v>100</v>
      </c>
      <c r="D21" s="124">
        <v>10201148</v>
      </c>
      <c r="E21" s="131">
        <v>-17</v>
      </c>
      <c r="F21" s="125">
        <v>-1734195.16</v>
      </c>
      <c r="G21" s="132">
        <f t="shared" si="22"/>
        <v>83</v>
      </c>
      <c r="H21" s="126">
        <f t="shared" si="23"/>
        <v>8466952.8399999999</v>
      </c>
      <c r="I21"/>
    </row>
    <row r="22" spans="1:9" ht="12" customHeight="1" x14ac:dyDescent="0.2">
      <c r="A22" s="119"/>
      <c r="B22" s="121" t="s">
        <v>243</v>
      </c>
      <c r="C22" s="128">
        <f>SUM(C23:C25)</f>
        <v>18</v>
      </c>
      <c r="D22" s="123">
        <f t="shared" ref="D22" si="24">SUM(D23:D25)</f>
        <v>2707965.7199999997</v>
      </c>
      <c r="E22" s="128">
        <f t="shared" ref="E22" si="25">SUM(E23:E25)</f>
        <v>0</v>
      </c>
      <c r="F22" s="123">
        <f t="shared" ref="F22" si="26">SUM(F23:F25)</f>
        <v>0</v>
      </c>
      <c r="G22" s="128">
        <f t="shared" ref="G22" si="27">SUM(G23:G25)</f>
        <v>18</v>
      </c>
      <c r="H22" s="123">
        <f t="shared" ref="H22" si="28">SUM(H23:H25)</f>
        <v>2707965.72</v>
      </c>
    </row>
    <row r="23" spans="1:9" ht="12" customHeight="1" x14ac:dyDescent="0.2">
      <c r="A23" s="119"/>
      <c r="B23" s="117" t="s">
        <v>7</v>
      </c>
      <c r="C23" s="129">
        <v>5</v>
      </c>
      <c r="D23" s="124">
        <v>752212.7</v>
      </c>
      <c r="E23" s="132">
        <v>7</v>
      </c>
      <c r="F23" s="126">
        <v>1053097.78</v>
      </c>
      <c r="G23" s="132">
        <f>C23+E23</f>
        <v>12</v>
      </c>
      <c r="H23" s="126">
        <f>D23+F23</f>
        <v>1805310.48</v>
      </c>
      <c r="I23"/>
    </row>
    <row r="24" spans="1:9" ht="12" customHeight="1" x14ac:dyDescent="0.2">
      <c r="A24" s="119"/>
      <c r="B24" s="117" t="s">
        <v>8</v>
      </c>
      <c r="C24" s="129">
        <v>7</v>
      </c>
      <c r="D24" s="124">
        <v>1053097.78</v>
      </c>
      <c r="E24" s="132">
        <v>-4</v>
      </c>
      <c r="F24" s="126">
        <v>-601770.16</v>
      </c>
      <c r="G24" s="132">
        <f t="shared" ref="G24:G25" si="29">C24+E24</f>
        <v>3</v>
      </c>
      <c r="H24" s="126">
        <f t="shared" ref="H24:H25" si="30">D24+F24</f>
        <v>451327.62</v>
      </c>
      <c r="I24"/>
    </row>
    <row r="25" spans="1:9" ht="12" customHeight="1" x14ac:dyDescent="0.2">
      <c r="A25" s="119"/>
      <c r="B25" s="117" t="s">
        <v>9</v>
      </c>
      <c r="C25" s="129">
        <v>6</v>
      </c>
      <c r="D25" s="124">
        <v>902655.24</v>
      </c>
      <c r="E25" s="132">
        <v>-3</v>
      </c>
      <c r="F25" s="126">
        <v>-451327.62</v>
      </c>
      <c r="G25" s="132">
        <f t="shared" si="29"/>
        <v>3</v>
      </c>
      <c r="H25" s="126">
        <f t="shared" si="30"/>
        <v>451327.62</v>
      </c>
      <c r="I25"/>
    </row>
    <row r="26" spans="1:9" ht="12" customHeight="1" x14ac:dyDescent="0.2">
      <c r="A26" s="119"/>
      <c r="B26" s="121" t="s">
        <v>244</v>
      </c>
      <c r="C26" s="128">
        <f>SUM(C27:C29)</f>
        <v>18</v>
      </c>
      <c r="D26" s="123">
        <f t="shared" ref="D26" si="31">SUM(D27:D29)</f>
        <v>3584415.24</v>
      </c>
      <c r="E26" s="128">
        <f t="shared" ref="E26" si="32">SUM(E27:E29)</f>
        <v>0</v>
      </c>
      <c r="F26" s="123">
        <f t="shared" ref="F26" si="33">SUM(F27:F29)</f>
        <v>0</v>
      </c>
      <c r="G26" s="128">
        <f t="shared" ref="G26" si="34">SUM(G27:G29)</f>
        <v>18</v>
      </c>
      <c r="H26" s="123">
        <f t="shared" ref="H26" si="35">SUM(H27:H29)</f>
        <v>3584415.24</v>
      </c>
    </row>
    <row r="27" spans="1:9" ht="12" customHeight="1" x14ac:dyDescent="0.2">
      <c r="A27" s="119"/>
      <c r="B27" s="117" t="s">
        <v>7</v>
      </c>
      <c r="C27" s="129">
        <v>2</v>
      </c>
      <c r="D27" s="124">
        <v>398268.36</v>
      </c>
      <c r="E27" s="131">
        <v>3</v>
      </c>
      <c r="F27" s="125">
        <v>597402.54</v>
      </c>
      <c r="G27" s="132">
        <f>C27+E27</f>
        <v>5</v>
      </c>
      <c r="H27" s="126">
        <f>D27+F27</f>
        <v>995670.9</v>
      </c>
      <c r="I27"/>
    </row>
    <row r="28" spans="1:9" ht="12" customHeight="1" x14ac:dyDescent="0.2">
      <c r="A28" s="119"/>
      <c r="B28" s="117" t="s">
        <v>8</v>
      </c>
      <c r="C28" s="129">
        <v>9</v>
      </c>
      <c r="D28" s="124">
        <v>1792207.62</v>
      </c>
      <c r="E28" s="131">
        <v>-2</v>
      </c>
      <c r="F28" s="125">
        <v>-398268.36</v>
      </c>
      <c r="G28" s="132">
        <f t="shared" ref="G28:G29" si="36">C28+E28</f>
        <v>7</v>
      </c>
      <c r="H28" s="126">
        <f t="shared" ref="H28:H29" si="37">D28+F28</f>
        <v>1393939.2600000002</v>
      </c>
      <c r="I28"/>
    </row>
    <row r="29" spans="1:9" ht="12" customHeight="1" x14ac:dyDescent="0.2">
      <c r="A29" s="119"/>
      <c r="B29" s="117" t="s">
        <v>9</v>
      </c>
      <c r="C29" s="129">
        <v>7</v>
      </c>
      <c r="D29" s="124">
        <v>1393939.26</v>
      </c>
      <c r="E29" s="131">
        <v>-1</v>
      </c>
      <c r="F29" s="125">
        <v>-199134.18</v>
      </c>
      <c r="G29" s="132">
        <f t="shared" si="36"/>
        <v>6</v>
      </c>
      <c r="H29" s="126">
        <f t="shared" si="37"/>
        <v>1194805.08</v>
      </c>
      <c r="I29"/>
    </row>
    <row r="30" spans="1:9" ht="17.25" customHeight="1" x14ac:dyDescent="0.2">
      <c r="A30" s="118">
        <v>560268</v>
      </c>
      <c r="B30" s="200" t="s">
        <v>245</v>
      </c>
      <c r="C30" s="201"/>
      <c r="D30" s="201"/>
      <c r="E30" s="201"/>
      <c r="F30" s="201"/>
      <c r="G30" s="201"/>
      <c r="H30" s="202"/>
    </row>
    <row r="31" spans="1:9" ht="12" customHeight="1" x14ac:dyDescent="0.2">
      <c r="A31" s="119"/>
      <c r="B31" s="121" t="s">
        <v>246</v>
      </c>
      <c r="C31" s="128">
        <f>SUM(C32:C34)</f>
        <v>15</v>
      </c>
      <c r="D31" s="123">
        <f t="shared" ref="D31" si="38">SUM(D32:D34)</f>
        <v>2670728.85</v>
      </c>
      <c r="E31" s="128">
        <f t="shared" ref="E31" si="39">SUM(E32:E34)</f>
        <v>0</v>
      </c>
      <c r="F31" s="123">
        <f t="shared" ref="F31" si="40">SUM(F32:F34)</f>
        <v>0</v>
      </c>
      <c r="G31" s="128">
        <f t="shared" ref="G31" si="41">SUM(G32:G34)</f>
        <v>15</v>
      </c>
      <c r="H31" s="123">
        <f t="shared" ref="H31" si="42">SUM(H32:H34)</f>
        <v>2670728.85</v>
      </c>
    </row>
    <row r="32" spans="1:9" ht="12" customHeight="1" x14ac:dyDescent="0.2">
      <c r="A32" s="119"/>
      <c r="B32" s="117" t="s">
        <v>7</v>
      </c>
      <c r="C32" s="129">
        <v>1</v>
      </c>
      <c r="D32" s="124">
        <v>178048.59</v>
      </c>
      <c r="E32" s="131">
        <v>3</v>
      </c>
      <c r="F32" s="125">
        <v>534145.77</v>
      </c>
      <c r="G32" s="132">
        <f>C32+E32</f>
        <v>4</v>
      </c>
      <c r="H32" s="126">
        <f>D32+F32</f>
        <v>712194.36</v>
      </c>
      <c r="I32"/>
    </row>
    <row r="33" spans="1:9" ht="12" customHeight="1" x14ac:dyDescent="0.2">
      <c r="A33" s="119"/>
      <c r="B33" s="117" t="s">
        <v>8</v>
      </c>
      <c r="C33" s="129">
        <v>8</v>
      </c>
      <c r="D33" s="124">
        <v>1424388.72</v>
      </c>
      <c r="E33" s="131">
        <v>-2</v>
      </c>
      <c r="F33" s="125">
        <v>-356097.18</v>
      </c>
      <c r="G33" s="132">
        <f t="shared" ref="G33:G34" si="43">C33+E33</f>
        <v>6</v>
      </c>
      <c r="H33" s="126">
        <f t="shared" ref="H33:H34" si="44">D33+F33</f>
        <v>1068291.54</v>
      </c>
      <c r="I33"/>
    </row>
    <row r="34" spans="1:9" ht="12" customHeight="1" x14ac:dyDescent="0.2">
      <c r="A34" s="119"/>
      <c r="B34" s="117" t="s">
        <v>9</v>
      </c>
      <c r="C34" s="129">
        <v>6</v>
      </c>
      <c r="D34" s="124">
        <v>1068291.54</v>
      </c>
      <c r="E34" s="131">
        <v>-1</v>
      </c>
      <c r="F34" s="125">
        <v>-178048.59</v>
      </c>
      <c r="G34" s="132">
        <f t="shared" si="43"/>
        <v>5</v>
      </c>
      <c r="H34" s="126">
        <f t="shared" si="44"/>
        <v>890242.95000000007</v>
      </c>
      <c r="I34"/>
    </row>
    <row r="35" spans="1:9" ht="12" customHeight="1" x14ac:dyDescent="0.2">
      <c r="A35" s="119"/>
      <c r="B35" s="121" t="s">
        <v>247</v>
      </c>
      <c r="C35" s="128">
        <f>SUM(C36:C38)</f>
        <v>10</v>
      </c>
      <c r="D35" s="123">
        <f t="shared" ref="D35" si="45">SUM(D36:D38)</f>
        <v>4259049.9000000004</v>
      </c>
      <c r="E35" s="128">
        <f t="shared" ref="E35" si="46">SUM(E36:E38)</f>
        <v>0</v>
      </c>
      <c r="F35" s="123">
        <f t="shared" ref="F35" si="47">SUM(F36:F38)</f>
        <v>0</v>
      </c>
      <c r="G35" s="128">
        <f t="shared" ref="G35" si="48">SUM(G36:G38)</f>
        <v>10</v>
      </c>
      <c r="H35" s="123">
        <f t="shared" ref="H35" si="49">SUM(H36:H38)</f>
        <v>4259049.9000000004</v>
      </c>
    </row>
    <row r="36" spans="1:9" ht="12" customHeight="1" x14ac:dyDescent="0.2">
      <c r="A36" s="119"/>
      <c r="B36" s="117" t="s">
        <v>7</v>
      </c>
      <c r="C36" s="129">
        <v>1</v>
      </c>
      <c r="D36" s="124">
        <v>425904.99</v>
      </c>
      <c r="E36" s="131">
        <v>1</v>
      </c>
      <c r="F36" s="125">
        <v>425904.99</v>
      </c>
      <c r="G36" s="132">
        <f>C36+E36</f>
        <v>2</v>
      </c>
      <c r="H36" s="126">
        <f>D36+F36</f>
        <v>851809.98</v>
      </c>
      <c r="I36"/>
    </row>
    <row r="37" spans="1:9" ht="12" customHeight="1" x14ac:dyDescent="0.2">
      <c r="A37" s="119"/>
      <c r="B37" s="117" t="s">
        <v>8</v>
      </c>
      <c r="C37" s="129">
        <v>5</v>
      </c>
      <c r="D37" s="124">
        <v>2129524.9500000002</v>
      </c>
      <c r="E37" s="131">
        <v>-1</v>
      </c>
      <c r="F37" s="125">
        <v>-425904.99</v>
      </c>
      <c r="G37" s="132">
        <f t="shared" ref="G37:G38" si="50">C37+E37</f>
        <v>4</v>
      </c>
      <c r="H37" s="126">
        <f t="shared" ref="H37:H38" si="51">D37+F37</f>
        <v>1703619.9600000002</v>
      </c>
      <c r="I37"/>
    </row>
    <row r="38" spans="1:9" ht="12" customHeight="1" x14ac:dyDescent="0.2">
      <c r="A38" s="119"/>
      <c r="B38" s="117" t="s">
        <v>9</v>
      </c>
      <c r="C38" s="129">
        <v>4</v>
      </c>
      <c r="D38" s="124">
        <v>1703619.96</v>
      </c>
      <c r="E38" s="132">
        <v>0</v>
      </c>
      <c r="F38" s="126">
        <v>0</v>
      </c>
      <c r="G38" s="132">
        <f t="shared" si="50"/>
        <v>4</v>
      </c>
      <c r="H38" s="126">
        <f t="shared" si="51"/>
        <v>1703619.96</v>
      </c>
      <c r="I38"/>
    </row>
    <row r="39" spans="1:9" ht="22.5" customHeight="1" x14ac:dyDescent="0.2">
      <c r="A39" s="119"/>
      <c r="B39" s="121" t="s">
        <v>251</v>
      </c>
      <c r="C39" s="128">
        <f>SUM(C40:C42)</f>
        <v>168</v>
      </c>
      <c r="D39" s="123">
        <f t="shared" ref="D39" si="52">SUM(D40:D42)</f>
        <v>29055521.039999999</v>
      </c>
      <c r="E39" s="128">
        <f t="shared" ref="E39" si="53">SUM(E40:E42)</f>
        <v>-12</v>
      </c>
      <c r="F39" s="123">
        <f t="shared" ref="F39" si="54">SUM(F40:F42)</f>
        <v>-2075394.36</v>
      </c>
      <c r="G39" s="128">
        <f t="shared" ref="G39" si="55">SUM(G40:G42)</f>
        <v>156</v>
      </c>
      <c r="H39" s="123">
        <f t="shared" ref="H39" si="56">SUM(H40:H42)</f>
        <v>26980126.68</v>
      </c>
    </row>
    <row r="40" spans="1:9" ht="12" customHeight="1" x14ac:dyDescent="0.2">
      <c r="A40" s="119"/>
      <c r="B40" s="117" t="s">
        <v>7</v>
      </c>
      <c r="C40" s="129">
        <v>53</v>
      </c>
      <c r="D40" s="124">
        <v>9166325.0899999999</v>
      </c>
      <c r="E40" s="131">
        <v>-12</v>
      </c>
      <c r="F40" s="125">
        <v>-2075394.36</v>
      </c>
      <c r="G40" s="132">
        <f>C40+E40</f>
        <v>41</v>
      </c>
      <c r="H40" s="126">
        <f>D40+F40</f>
        <v>7090930.7299999995</v>
      </c>
      <c r="I40"/>
    </row>
    <row r="41" spans="1:9" ht="12" customHeight="1" x14ac:dyDescent="0.2">
      <c r="A41" s="119"/>
      <c r="B41" s="117" t="s">
        <v>8</v>
      </c>
      <c r="C41" s="129">
        <v>58</v>
      </c>
      <c r="D41" s="124">
        <v>10031072.74</v>
      </c>
      <c r="E41" s="132">
        <v>0</v>
      </c>
      <c r="F41" s="126">
        <v>0</v>
      </c>
      <c r="G41" s="132">
        <f t="shared" ref="G41:G42" si="57">C41+E41</f>
        <v>58</v>
      </c>
      <c r="H41" s="126">
        <f t="shared" ref="H41:H42" si="58">D41+F41</f>
        <v>10031072.74</v>
      </c>
      <c r="I41"/>
    </row>
    <row r="42" spans="1:9" ht="12" customHeight="1" x14ac:dyDescent="0.2">
      <c r="A42" s="119"/>
      <c r="B42" s="117" t="s">
        <v>9</v>
      </c>
      <c r="C42" s="129">
        <v>57</v>
      </c>
      <c r="D42" s="124">
        <v>9858123.2100000009</v>
      </c>
      <c r="E42" s="132">
        <v>0</v>
      </c>
      <c r="F42" s="126">
        <v>0</v>
      </c>
      <c r="G42" s="132">
        <f t="shared" si="57"/>
        <v>57</v>
      </c>
      <c r="H42" s="126">
        <f t="shared" si="58"/>
        <v>9858123.2100000009</v>
      </c>
      <c r="I42"/>
    </row>
    <row r="43" spans="1:9" ht="22.5" customHeight="1" x14ac:dyDescent="0.2">
      <c r="A43" s="119"/>
      <c r="B43" s="121" t="s">
        <v>248</v>
      </c>
      <c r="C43" s="128">
        <f>SUM(C44:C46)</f>
        <v>29</v>
      </c>
      <c r="D43" s="123">
        <f t="shared" ref="D43" si="59">SUM(D44:D46)</f>
        <v>6573549.1899999995</v>
      </c>
      <c r="E43" s="128">
        <f t="shared" ref="E43" si="60">SUM(E44:E46)</f>
        <v>0</v>
      </c>
      <c r="F43" s="123">
        <f t="shared" ref="F43" si="61">SUM(F44:F46)</f>
        <v>0</v>
      </c>
      <c r="G43" s="128">
        <f t="shared" ref="G43" si="62">SUM(G44:G46)</f>
        <v>29</v>
      </c>
      <c r="H43" s="123">
        <f t="shared" ref="H43" si="63">SUM(H44:H46)</f>
        <v>6573549.1899999995</v>
      </c>
    </row>
    <row r="44" spans="1:9" ht="12" customHeight="1" x14ac:dyDescent="0.2">
      <c r="A44" s="119"/>
      <c r="B44" s="117" t="s">
        <v>7</v>
      </c>
      <c r="C44" s="129">
        <v>4</v>
      </c>
      <c r="D44" s="124">
        <v>906696.44</v>
      </c>
      <c r="E44" s="131">
        <v>4</v>
      </c>
      <c r="F44" s="125">
        <v>906696.44</v>
      </c>
      <c r="G44" s="132">
        <f>C44+E44</f>
        <v>8</v>
      </c>
      <c r="H44" s="126">
        <f>D44+F44</f>
        <v>1813392.88</v>
      </c>
      <c r="I44"/>
    </row>
    <row r="45" spans="1:9" ht="12" customHeight="1" x14ac:dyDescent="0.2">
      <c r="A45" s="119"/>
      <c r="B45" s="117" t="s">
        <v>8</v>
      </c>
      <c r="C45" s="129">
        <v>13</v>
      </c>
      <c r="D45" s="124">
        <v>2946763.43</v>
      </c>
      <c r="E45" s="131">
        <v>-2</v>
      </c>
      <c r="F45" s="125">
        <v>-453348.22</v>
      </c>
      <c r="G45" s="132">
        <f t="shared" ref="G45:G46" si="64">C45+E45</f>
        <v>11</v>
      </c>
      <c r="H45" s="126">
        <f t="shared" ref="H45:H46" si="65">D45+F45</f>
        <v>2493415.21</v>
      </c>
      <c r="I45"/>
    </row>
    <row r="46" spans="1:9" ht="12" customHeight="1" x14ac:dyDescent="0.2">
      <c r="A46" s="119"/>
      <c r="B46" s="117" t="s">
        <v>9</v>
      </c>
      <c r="C46" s="129">
        <v>12</v>
      </c>
      <c r="D46" s="124">
        <v>2720089.32</v>
      </c>
      <c r="E46" s="131">
        <v>-2</v>
      </c>
      <c r="F46" s="125">
        <v>-453348.22</v>
      </c>
      <c r="G46" s="132">
        <f t="shared" si="64"/>
        <v>10</v>
      </c>
      <c r="H46" s="126">
        <f t="shared" si="65"/>
        <v>2266741.0999999996</v>
      </c>
      <c r="I46"/>
    </row>
    <row r="47" spans="1:9" ht="22.5" customHeight="1" x14ac:dyDescent="0.2">
      <c r="A47" s="119"/>
      <c r="B47" s="121" t="s">
        <v>253</v>
      </c>
      <c r="C47" s="128">
        <f>SUM(C48:C50)</f>
        <v>115</v>
      </c>
      <c r="D47" s="123">
        <f t="shared" ref="D47" si="66">SUM(D48:D50)</f>
        <v>14780177.199999999</v>
      </c>
      <c r="E47" s="128">
        <f t="shared" ref="E47" si="67">SUM(E48:E50)</f>
        <v>-5</v>
      </c>
      <c r="F47" s="123">
        <f t="shared" ref="F47" si="68">SUM(F48:F50)</f>
        <v>-642616.4</v>
      </c>
      <c r="G47" s="128">
        <f t="shared" ref="G47" si="69">SUM(G48:G50)</f>
        <v>110</v>
      </c>
      <c r="H47" s="123">
        <f t="shared" ref="H47" si="70">SUM(H48:H50)</f>
        <v>14137560.800000001</v>
      </c>
    </row>
    <row r="48" spans="1:9" ht="12" customHeight="1" x14ac:dyDescent="0.2">
      <c r="A48" s="119"/>
      <c r="B48" s="117" t="s">
        <v>7</v>
      </c>
      <c r="C48" s="129">
        <v>40</v>
      </c>
      <c r="D48" s="124">
        <v>5140931.2</v>
      </c>
      <c r="E48" s="131">
        <v>-5</v>
      </c>
      <c r="F48" s="125">
        <v>-642616.4</v>
      </c>
      <c r="G48" s="132">
        <f>C48+E48</f>
        <v>35</v>
      </c>
      <c r="H48" s="126">
        <f>D48+F48</f>
        <v>4498314.8</v>
      </c>
      <c r="I48"/>
    </row>
    <row r="49" spans="1:9" ht="12" customHeight="1" x14ac:dyDescent="0.2">
      <c r="A49" s="119"/>
      <c r="B49" s="117" t="s">
        <v>8</v>
      </c>
      <c r="C49" s="129">
        <v>38</v>
      </c>
      <c r="D49" s="124">
        <v>4883884.6399999997</v>
      </c>
      <c r="E49" s="132">
        <v>0</v>
      </c>
      <c r="F49" s="126">
        <v>0</v>
      </c>
      <c r="G49" s="132">
        <f t="shared" ref="G49:G50" si="71">C49+E49</f>
        <v>38</v>
      </c>
      <c r="H49" s="126">
        <f t="shared" ref="H49:H50" si="72">D49+F49</f>
        <v>4883884.6399999997</v>
      </c>
      <c r="I49"/>
    </row>
    <row r="50" spans="1:9" ht="12" customHeight="1" x14ac:dyDescent="0.2">
      <c r="A50" s="119"/>
      <c r="B50" s="117" t="s">
        <v>9</v>
      </c>
      <c r="C50" s="129">
        <v>37</v>
      </c>
      <c r="D50" s="124">
        <v>4755361.3600000003</v>
      </c>
      <c r="E50" s="132">
        <v>0</v>
      </c>
      <c r="F50" s="126">
        <v>0</v>
      </c>
      <c r="G50" s="132">
        <f t="shared" si="71"/>
        <v>37</v>
      </c>
      <c r="H50" s="126">
        <f t="shared" si="72"/>
        <v>4755361.3600000003</v>
      </c>
      <c r="I50"/>
    </row>
    <row r="51" spans="1:9" ht="22.5" customHeight="1" x14ac:dyDescent="0.2">
      <c r="A51" s="119"/>
      <c r="B51" s="121" t="s">
        <v>249</v>
      </c>
      <c r="C51" s="128">
        <f>SUM(C52:C54)</f>
        <v>18</v>
      </c>
      <c r="D51" s="123">
        <f t="shared" ref="D51" si="73">SUM(D52:D54)</f>
        <v>3489317.82</v>
      </c>
      <c r="E51" s="128">
        <f t="shared" ref="E51" si="74">SUM(E52:E54)</f>
        <v>0</v>
      </c>
      <c r="F51" s="123">
        <f t="shared" ref="F51" si="75">SUM(F52:F54)</f>
        <v>0</v>
      </c>
      <c r="G51" s="128">
        <f t="shared" ref="G51" si="76">SUM(G52:G54)</f>
        <v>18</v>
      </c>
      <c r="H51" s="123">
        <f t="shared" ref="H51" si="77">SUM(H52:H54)</f>
        <v>3489317.82</v>
      </c>
    </row>
    <row r="52" spans="1:9" ht="12" customHeight="1" x14ac:dyDescent="0.2">
      <c r="A52" s="119"/>
      <c r="B52" s="117" t="s">
        <v>7</v>
      </c>
      <c r="C52" s="129">
        <v>2</v>
      </c>
      <c r="D52" s="124">
        <v>387701.98</v>
      </c>
      <c r="E52" s="131">
        <v>4</v>
      </c>
      <c r="F52" s="125">
        <v>775403.96</v>
      </c>
      <c r="G52" s="132">
        <f>C52+E52</f>
        <v>6</v>
      </c>
      <c r="H52" s="126">
        <f>D52+F52</f>
        <v>1163105.94</v>
      </c>
      <c r="I52"/>
    </row>
    <row r="53" spans="1:9" ht="12" customHeight="1" x14ac:dyDescent="0.2">
      <c r="A53" s="119"/>
      <c r="B53" s="117" t="s">
        <v>8</v>
      </c>
      <c r="C53" s="129">
        <v>8</v>
      </c>
      <c r="D53" s="124">
        <v>1550807.92</v>
      </c>
      <c r="E53" s="131">
        <v>-2</v>
      </c>
      <c r="F53" s="125">
        <v>-387701.98</v>
      </c>
      <c r="G53" s="132">
        <f t="shared" ref="G53:G54" si="78">C53+E53</f>
        <v>6</v>
      </c>
      <c r="H53" s="126">
        <f t="shared" ref="H53:H54" si="79">D53+F53</f>
        <v>1163105.94</v>
      </c>
      <c r="I53"/>
    </row>
    <row r="54" spans="1:9" ht="12" customHeight="1" x14ac:dyDescent="0.2">
      <c r="A54" s="119"/>
      <c r="B54" s="117" t="s">
        <v>9</v>
      </c>
      <c r="C54" s="129">
        <v>8</v>
      </c>
      <c r="D54" s="124">
        <v>1550807.92</v>
      </c>
      <c r="E54" s="131">
        <v>-2</v>
      </c>
      <c r="F54" s="125">
        <v>-387701.98</v>
      </c>
      <c r="G54" s="132">
        <f t="shared" si="78"/>
        <v>6</v>
      </c>
      <c r="H54" s="126">
        <f t="shared" si="79"/>
        <v>1163105.94</v>
      </c>
      <c r="I54"/>
    </row>
    <row r="55" spans="1:9" ht="18.75" customHeight="1" x14ac:dyDescent="0.2">
      <c r="A55" s="118">
        <v>560206</v>
      </c>
      <c r="B55" s="200" t="s">
        <v>250</v>
      </c>
      <c r="C55" s="201"/>
      <c r="D55" s="201"/>
      <c r="E55" s="201"/>
      <c r="F55" s="201"/>
      <c r="G55" s="201"/>
      <c r="H55" s="202"/>
    </row>
    <row r="56" spans="1:9" ht="22.5" customHeight="1" x14ac:dyDescent="0.2">
      <c r="A56" s="119"/>
      <c r="B56" s="121" t="s">
        <v>251</v>
      </c>
      <c r="C56" s="128">
        <f t="shared" ref="C56:H56" si="80">SUM(C57:C60)</f>
        <v>135</v>
      </c>
      <c r="D56" s="123">
        <f t="shared" si="80"/>
        <v>23348186.549999997</v>
      </c>
      <c r="E56" s="128">
        <f t="shared" si="80"/>
        <v>-35</v>
      </c>
      <c r="F56" s="123">
        <f t="shared" si="80"/>
        <v>-6053233.5500000007</v>
      </c>
      <c r="G56" s="128">
        <f t="shared" si="80"/>
        <v>100</v>
      </c>
      <c r="H56" s="123">
        <f t="shared" si="80"/>
        <v>17294953</v>
      </c>
    </row>
    <row r="57" spans="1:9" ht="12" customHeight="1" x14ac:dyDescent="0.2">
      <c r="A57" s="119"/>
      <c r="B57" s="117" t="s">
        <v>13</v>
      </c>
      <c r="C57" s="129">
        <v>16</v>
      </c>
      <c r="D57" s="124">
        <v>2767192.48</v>
      </c>
      <c r="E57" s="132">
        <v>0</v>
      </c>
      <c r="F57" s="126">
        <v>0</v>
      </c>
      <c r="G57" s="132">
        <f>C57+E57</f>
        <v>16</v>
      </c>
      <c r="H57" s="126">
        <f>D57+F57</f>
        <v>2767192.48</v>
      </c>
      <c r="I57"/>
    </row>
    <row r="58" spans="1:9" ht="12" customHeight="1" x14ac:dyDescent="0.2">
      <c r="A58" s="119"/>
      <c r="B58" s="117" t="s">
        <v>7</v>
      </c>
      <c r="C58" s="129">
        <v>34</v>
      </c>
      <c r="D58" s="124">
        <v>5880284.0199999996</v>
      </c>
      <c r="E58" s="131">
        <v>-25</v>
      </c>
      <c r="F58" s="125">
        <v>-4323738.25</v>
      </c>
      <c r="G58" s="132">
        <f t="shared" ref="G58:G60" si="81">C58+E58</f>
        <v>9</v>
      </c>
      <c r="H58" s="126">
        <f t="shared" ref="H58:H60" si="82">D58+F58</f>
        <v>1556545.7699999996</v>
      </c>
      <c r="I58"/>
    </row>
    <row r="59" spans="1:9" ht="12" customHeight="1" x14ac:dyDescent="0.2">
      <c r="A59" s="119"/>
      <c r="B59" s="117" t="s">
        <v>8</v>
      </c>
      <c r="C59" s="129">
        <v>43</v>
      </c>
      <c r="D59" s="124">
        <v>7436829.79</v>
      </c>
      <c r="E59" s="131">
        <v>-5</v>
      </c>
      <c r="F59" s="125">
        <v>-864747.65</v>
      </c>
      <c r="G59" s="132">
        <f t="shared" si="81"/>
        <v>38</v>
      </c>
      <c r="H59" s="126">
        <f t="shared" si="82"/>
        <v>6572082.1399999997</v>
      </c>
      <c r="I59"/>
    </row>
    <row r="60" spans="1:9" ht="12" customHeight="1" x14ac:dyDescent="0.2">
      <c r="A60" s="119"/>
      <c r="B60" s="117" t="s">
        <v>9</v>
      </c>
      <c r="C60" s="129">
        <v>42</v>
      </c>
      <c r="D60" s="124">
        <v>7263880.2599999998</v>
      </c>
      <c r="E60" s="131">
        <v>-5</v>
      </c>
      <c r="F60" s="125">
        <v>-864747.65</v>
      </c>
      <c r="G60" s="132">
        <f t="shared" si="81"/>
        <v>37</v>
      </c>
      <c r="H60" s="126">
        <f t="shared" si="82"/>
        <v>6399132.6099999994</v>
      </c>
      <c r="I60"/>
    </row>
    <row r="61" spans="1:9" ht="22.5" customHeight="1" x14ac:dyDescent="0.2">
      <c r="A61" s="119"/>
      <c r="B61" s="121" t="s">
        <v>252</v>
      </c>
      <c r="C61" s="128">
        <f t="shared" ref="C61:H61" si="83">SUM(C62:C65)</f>
        <v>85</v>
      </c>
      <c r="D61" s="123">
        <f t="shared" si="83"/>
        <v>16992709.550000001</v>
      </c>
      <c r="E61" s="128">
        <f t="shared" si="83"/>
        <v>-17</v>
      </c>
      <c r="F61" s="123">
        <f t="shared" si="83"/>
        <v>-3398541.91</v>
      </c>
      <c r="G61" s="128">
        <f t="shared" si="83"/>
        <v>68</v>
      </c>
      <c r="H61" s="123">
        <f t="shared" si="83"/>
        <v>13594167.640000001</v>
      </c>
    </row>
    <row r="62" spans="1:9" ht="12" customHeight="1" x14ac:dyDescent="0.2">
      <c r="A62" s="119"/>
      <c r="B62" s="117" t="s">
        <v>13</v>
      </c>
      <c r="C62" s="129">
        <v>5</v>
      </c>
      <c r="D62" s="124">
        <v>999571.15</v>
      </c>
      <c r="E62" s="132">
        <v>0</v>
      </c>
      <c r="F62" s="126">
        <v>0</v>
      </c>
      <c r="G62" s="132">
        <f>C62+E62</f>
        <v>5</v>
      </c>
      <c r="H62" s="126">
        <f>D62+F62</f>
        <v>999571.15</v>
      </c>
      <c r="I62"/>
    </row>
    <row r="63" spans="1:9" ht="12" customHeight="1" x14ac:dyDescent="0.2">
      <c r="A63" s="119"/>
      <c r="B63" s="117" t="s">
        <v>7</v>
      </c>
      <c r="C63" s="129">
        <v>25</v>
      </c>
      <c r="D63" s="124">
        <v>4997855.75</v>
      </c>
      <c r="E63" s="131">
        <v>-17</v>
      </c>
      <c r="F63" s="125">
        <v>-3398541.91</v>
      </c>
      <c r="G63" s="132">
        <f t="shared" ref="G63:G65" si="84">C63+E63</f>
        <v>8</v>
      </c>
      <c r="H63" s="126">
        <f t="shared" ref="H63:H65" si="85">D63+F63</f>
        <v>1599313.8399999999</v>
      </c>
      <c r="I63"/>
    </row>
    <row r="64" spans="1:9" ht="12" customHeight="1" x14ac:dyDescent="0.2">
      <c r="A64" s="119"/>
      <c r="B64" s="117" t="s">
        <v>8</v>
      </c>
      <c r="C64" s="129">
        <v>28</v>
      </c>
      <c r="D64" s="124">
        <v>5597598.4400000004</v>
      </c>
      <c r="E64" s="132">
        <v>0</v>
      </c>
      <c r="F64" s="126">
        <v>0</v>
      </c>
      <c r="G64" s="132">
        <f t="shared" si="84"/>
        <v>28</v>
      </c>
      <c r="H64" s="126">
        <f t="shared" si="85"/>
        <v>5597598.4400000004</v>
      </c>
      <c r="I64"/>
    </row>
    <row r="65" spans="1:9" ht="12" customHeight="1" x14ac:dyDescent="0.2">
      <c r="A65" s="119"/>
      <c r="B65" s="117" t="s">
        <v>9</v>
      </c>
      <c r="C65" s="129">
        <v>27</v>
      </c>
      <c r="D65" s="124">
        <v>5397684.21</v>
      </c>
      <c r="E65" s="132">
        <v>0</v>
      </c>
      <c r="F65" s="126">
        <v>0</v>
      </c>
      <c r="G65" s="132">
        <f t="shared" si="84"/>
        <v>27</v>
      </c>
      <c r="H65" s="126">
        <f t="shared" si="85"/>
        <v>5397684.21</v>
      </c>
      <c r="I65"/>
    </row>
    <row r="66" spans="1:9" ht="22.5" customHeight="1" x14ac:dyDescent="0.2">
      <c r="A66" s="119"/>
      <c r="B66" s="121" t="s">
        <v>248</v>
      </c>
      <c r="C66" s="128">
        <f t="shared" ref="C66:H66" si="86">SUM(C67:C70)</f>
        <v>19</v>
      </c>
      <c r="D66" s="123">
        <f t="shared" si="86"/>
        <v>4306808.09</v>
      </c>
      <c r="E66" s="128">
        <f t="shared" si="86"/>
        <v>-2</v>
      </c>
      <c r="F66" s="123">
        <f t="shared" si="86"/>
        <v>-453348.22</v>
      </c>
      <c r="G66" s="128">
        <f t="shared" si="86"/>
        <v>17</v>
      </c>
      <c r="H66" s="123">
        <f t="shared" si="86"/>
        <v>3853459.87</v>
      </c>
    </row>
    <row r="67" spans="1:9" ht="12" customHeight="1" x14ac:dyDescent="0.2">
      <c r="A67" s="119"/>
      <c r="B67" s="117" t="s">
        <v>13</v>
      </c>
      <c r="C67" s="129">
        <v>3</v>
      </c>
      <c r="D67" s="124">
        <v>680022.33</v>
      </c>
      <c r="E67" s="131">
        <v>-2</v>
      </c>
      <c r="F67" s="125">
        <v>-453348.22</v>
      </c>
      <c r="G67" s="132">
        <f>C67+E67</f>
        <v>1</v>
      </c>
      <c r="H67" s="126">
        <f>D67+F67</f>
        <v>226674.11</v>
      </c>
      <c r="I67"/>
    </row>
    <row r="68" spans="1:9" ht="12" customHeight="1" x14ac:dyDescent="0.2">
      <c r="A68" s="119"/>
      <c r="B68" s="117" t="s">
        <v>7</v>
      </c>
      <c r="C68" s="129">
        <v>5</v>
      </c>
      <c r="D68" s="124">
        <v>1133370.55</v>
      </c>
      <c r="E68" s="132">
        <v>0</v>
      </c>
      <c r="F68" s="126">
        <v>0</v>
      </c>
      <c r="G68" s="132">
        <f t="shared" ref="G68:G70" si="87">C68+E68</f>
        <v>5</v>
      </c>
      <c r="H68" s="126">
        <f t="shared" ref="H68:H70" si="88">D68+F68</f>
        <v>1133370.55</v>
      </c>
      <c r="I68"/>
    </row>
    <row r="69" spans="1:9" ht="12" customHeight="1" x14ac:dyDescent="0.2">
      <c r="A69" s="119"/>
      <c r="B69" s="117" t="s">
        <v>8</v>
      </c>
      <c r="C69" s="129">
        <v>6</v>
      </c>
      <c r="D69" s="124">
        <v>1360044.66</v>
      </c>
      <c r="E69" s="132">
        <v>0</v>
      </c>
      <c r="F69" s="126">
        <v>0</v>
      </c>
      <c r="G69" s="132">
        <f t="shared" si="87"/>
        <v>6</v>
      </c>
      <c r="H69" s="126">
        <f t="shared" si="88"/>
        <v>1360044.66</v>
      </c>
      <c r="I69"/>
    </row>
    <row r="70" spans="1:9" ht="12" customHeight="1" x14ac:dyDescent="0.2">
      <c r="A70" s="119"/>
      <c r="B70" s="117" t="s">
        <v>9</v>
      </c>
      <c r="C70" s="129">
        <v>5</v>
      </c>
      <c r="D70" s="124">
        <v>1133370.55</v>
      </c>
      <c r="E70" s="132">
        <v>0</v>
      </c>
      <c r="F70" s="126">
        <v>0</v>
      </c>
      <c r="G70" s="132">
        <f t="shared" si="87"/>
        <v>5</v>
      </c>
      <c r="H70" s="126">
        <f t="shared" si="88"/>
        <v>1133370.55</v>
      </c>
      <c r="I70"/>
    </row>
    <row r="71" spans="1:9" ht="22.5" customHeight="1" x14ac:dyDescent="0.2">
      <c r="A71" s="119"/>
      <c r="B71" s="121" t="s">
        <v>253</v>
      </c>
      <c r="C71" s="128">
        <f t="shared" ref="C71:H71" si="89">SUM(C72:C75)</f>
        <v>88</v>
      </c>
      <c r="D71" s="123">
        <f t="shared" si="89"/>
        <v>11310048.640000001</v>
      </c>
      <c r="E71" s="128">
        <f t="shared" si="89"/>
        <v>-10</v>
      </c>
      <c r="F71" s="123">
        <f t="shared" si="89"/>
        <v>-1285232.8</v>
      </c>
      <c r="G71" s="128">
        <f t="shared" si="89"/>
        <v>78</v>
      </c>
      <c r="H71" s="123">
        <f t="shared" si="89"/>
        <v>10024815.84</v>
      </c>
    </row>
    <row r="72" spans="1:9" ht="12" customHeight="1" x14ac:dyDescent="0.2">
      <c r="A72" s="119"/>
      <c r="B72" s="117" t="s">
        <v>13</v>
      </c>
      <c r="C72" s="129">
        <v>16</v>
      </c>
      <c r="D72" s="124">
        <v>2056372.48</v>
      </c>
      <c r="E72" s="132">
        <v>0</v>
      </c>
      <c r="F72" s="126">
        <v>0</v>
      </c>
      <c r="G72" s="132">
        <f>C72+E72</f>
        <v>16</v>
      </c>
      <c r="H72" s="126">
        <f>D72+F72</f>
        <v>2056372.48</v>
      </c>
      <c r="I72"/>
    </row>
    <row r="73" spans="1:9" ht="12" customHeight="1" x14ac:dyDescent="0.2">
      <c r="A73" s="119"/>
      <c r="B73" s="117" t="s">
        <v>7</v>
      </c>
      <c r="C73" s="129">
        <v>22</v>
      </c>
      <c r="D73" s="124">
        <v>2827512.16</v>
      </c>
      <c r="E73" s="131">
        <v>-10</v>
      </c>
      <c r="F73" s="125">
        <v>-1285232.8</v>
      </c>
      <c r="G73" s="132">
        <f t="shared" ref="G73:G75" si="90">C73+E73</f>
        <v>12</v>
      </c>
      <c r="H73" s="126">
        <f t="shared" ref="H73:H75" si="91">D73+F73</f>
        <v>1542279.36</v>
      </c>
      <c r="I73"/>
    </row>
    <row r="74" spans="1:9" ht="12" customHeight="1" x14ac:dyDescent="0.2">
      <c r="A74" s="119"/>
      <c r="B74" s="117" t="s">
        <v>8</v>
      </c>
      <c r="C74" s="129">
        <v>25</v>
      </c>
      <c r="D74" s="124">
        <v>3213082</v>
      </c>
      <c r="E74" s="132">
        <v>0</v>
      </c>
      <c r="F74" s="126">
        <v>0</v>
      </c>
      <c r="G74" s="132">
        <f t="shared" si="90"/>
        <v>25</v>
      </c>
      <c r="H74" s="126">
        <f t="shared" si="91"/>
        <v>3213082</v>
      </c>
      <c r="I74"/>
    </row>
    <row r="75" spans="1:9" ht="12" customHeight="1" x14ac:dyDescent="0.2">
      <c r="A75" s="119"/>
      <c r="B75" s="117" t="s">
        <v>9</v>
      </c>
      <c r="C75" s="129">
        <v>25</v>
      </c>
      <c r="D75" s="124">
        <v>3213082</v>
      </c>
      <c r="E75" s="132">
        <v>0</v>
      </c>
      <c r="F75" s="126">
        <v>0</v>
      </c>
      <c r="G75" s="132">
        <f t="shared" si="90"/>
        <v>25</v>
      </c>
      <c r="H75" s="126">
        <f t="shared" si="91"/>
        <v>3213082</v>
      </c>
      <c r="I75"/>
    </row>
    <row r="76" spans="1:9" ht="16.5" customHeight="1" x14ac:dyDescent="0.2">
      <c r="A76" s="118">
        <v>560001</v>
      </c>
      <c r="B76" s="200" t="s">
        <v>254</v>
      </c>
      <c r="C76" s="201"/>
      <c r="D76" s="201"/>
      <c r="E76" s="201"/>
      <c r="F76" s="201"/>
      <c r="G76" s="201"/>
      <c r="H76" s="202"/>
    </row>
    <row r="77" spans="1:9" ht="12" customHeight="1" x14ac:dyDescent="0.2">
      <c r="A77" s="119"/>
      <c r="B77" s="121" t="s">
        <v>255</v>
      </c>
      <c r="C77" s="128">
        <f t="shared" ref="C77:H77" si="92">SUM(C78:C81)</f>
        <v>210</v>
      </c>
      <c r="D77" s="123">
        <f t="shared" si="92"/>
        <v>30065870.100000001</v>
      </c>
      <c r="E77" s="128">
        <f t="shared" si="92"/>
        <v>-2</v>
      </c>
      <c r="F77" s="123">
        <f t="shared" si="92"/>
        <v>-286341.62</v>
      </c>
      <c r="G77" s="128">
        <f t="shared" si="92"/>
        <v>208</v>
      </c>
      <c r="H77" s="123">
        <f t="shared" si="92"/>
        <v>29779528.48</v>
      </c>
    </row>
    <row r="78" spans="1:9" ht="12" customHeight="1" x14ac:dyDescent="0.2">
      <c r="A78" s="119"/>
      <c r="B78" s="117" t="s">
        <v>13</v>
      </c>
      <c r="C78" s="129">
        <v>53</v>
      </c>
      <c r="D78" s="124">
        <v>7588052.9299999997</v>
      </c>
      <c r="E78" s="131">
        <v>-2</v>
      </c>
      <c r="F78" s="125">
        <v>-286341.62</v>
      </c>
      <c r="G78" s="132">
        <f>C78+E78</f>
        <v>51</v>
      </c>
      <c r="H78" s="126">
        <f>D78+F78</f>
        <v>7301711.3099999996</v>
      </c>
      <c r="I78"/>
    </row>
    <row r="79" spans="1:9" ht="12" customHeight="1" x14ac:dyDescent="0.2">
      <c r="A79" s="119"/>
      <c r="B79" s="117" t="s">
        <v>7</v>
      </c>
      <c r="C79" s="129">
        <v>52</v>
      </c>
      <c r="D79" s="124">
        <v>7444882.1200000001</v>
      </c>
      <c r="E79" s="132">
        <v>0</v>
      </c>
      <c r="F79" s="126">
        <v>0</v>
      </c>
      <c r="G79" s="132">
        <f t="shared" ref="G79:G81" si="93">C79+E79</f>
        <v>52</v>
      </c>
      <c r="H79" s="126">
        <f t="shared" ref="H79:H81" si="94">D79+F79</f>
        <v>7444882.1200000001</v>
      </c>
      <c r="I79"/>
    </row>
    <row r="80" spans="1:9" ht="12" customHeight="1" x14ac:dyDescent="0.2">
      <c r="A80" s="119"/>
      <c r="B80" s="117" t="s">
        <v>8</v>
      </c>
      <c r="C80" s="129">
        <v>53</v>
      </c>
      <c r="D80" s="124">
        <v>7588052.9299999997</v>
      </c>
      <c r="E80" s="132">
        <v>0</v>
      </c>
      <c r="F80" s="126">
        <v>0</v>
      </c>
      <c r="G80" s="132">
        <f t="shared" si="93"/>
        <v>53</v>
      </c>
      <c r="H80" s="126">
        <f t="shared" si="94"/>
        <v>7588052.9299999997</v>
      </c>
      <c r="I80"/>
    </row>
    <row r="81" spans="1:9" ht="12" customHeight="1" x14ac:dyDescent="0.2">
      <c r="A81" s="119"/>
      <c r="B81" s="117" t="s">
        <v>9</v>
      </c>
      <c r="C81" s="129">
        <v>52</v>
      </c>
      <c r="D81" s="124">
        <v>7444882.1200000001</v>
      </c>
      <c r="E81" s="132">
        <v>0</v>
      </c>
      <c r="F81" s="126">
        <v>0</v>
      </c>
      <c r="G81" s="132">
        <f t="shared" si="93"/>
        <v>52</v>
      </c>
      <c r="H81" s="126">
        <f t="shared" si="94"/>
        <v>7444882.1200000001</v>
      </c>
      <c r="I81"/>
    </row>
    <row r="82" spans="1:9" ht="12" customHeight="1" x14ac:dyDescent="0.2">
      <c r="A82" s="119"/>
      <c r="B82" s="121" t="s">
        <v>256</v>
      </c>
      <c r="C82" s="128">
        <f>SUM(C83:C85)</f>
        <v>3</v>
      </c>
      <c r="D82" s="123">
        <f t="shared" ref="D82" si="95">SUM(D83:D85)</f>
        <v>419215.94999999995</v>
      </c>
      <c r="E82" s="128">
        <f t="shared" ref="E82" si="96">SUM(E83:E85)</f>
        <v>10</v>
      </c>
      <c r="F82" s="123">
        <f t="shared" ref="F82" si="97">SUM(F83:F85)</f>
        <v>1397386.5</v>
      </c>
      <c r="G82" s="128">
        <f t="shared" ref="G82" si="98">SUM(G83:G85)</f>
        <v>13</v>
      </c>
      <c r="H82" s="123">
        <f t="shared" ref="H82" si="99">SUM(H83:H85)</f>
        <v>1816602.45</v>
      </c>
    </row>
    <row r="83" spans="1:9" ht="12" customHeight="1" x14ac:dyDescent="0.2">
      <c r="A83" s="119"/>
      <c r="B83" s="117" t="s">
        <v>13</v>
      </c>
      <c r="C83" s="129">
        <v>1</v>
      </c>
      <c r="D83" s="124">
        <v>139738.65</v>
      </c>
      <c r="E83" s="131">
        <v>2</v>
      </c>
      <c r="F83" s="125">
        <v>279477.3</v>
      </c>
      <c r="G83" s="132">
        <f>C83+E83</f>
        <v>3</v>
      </c>
      <c r="H83" s="126">
        <f>D83+F83</f>
        <v>419215.94999999995</v>
      </c>
      <c r="I83"/>
    </row>
    <row r="84" spans="1:9" ht="12" customHeight="1" x14ac:dyDescent="0.2">
      <c r="A84" s="119"/>
      <c r="B84" s="117" t="s">
        <v>7</v>
      </c>
      <c r="C84" s="129">
        <v>1</v>
      </c>
      <c r="D84" s="124">
        <v>139738.65</v>
      </c>
      <c r="E84" s="131">
        <v>4</v>
      </c>
      <c r="F84" s="125">
        <v>558954.6</v>
      </c>
      <c r="G84" s="132">
        <f t="shared" ref="G84:G85" si="100">C84+E84</f>
        <v>5</v>
      </c>
      <c r="H84" s="126">
        <f t="shared" ref="H84:H85" si="101">D84+F84</f>
        <v>698693.25</v>
      </c>
      <c r="I84"/>
    </row>
    <row r="85" spans="1:9" ht="12" customHeight="1" x14ac:dyDescent="0.2">
      <c r="A85" s="119"/>
      <c r="B85" s="117" t="s">
        <v>8</v>
      </c>
      <c r="C85" s="129">
        <v>1</v>
      </c>
      <c r="D85" s="124">
        <v>139738.65</v>
      </c>
      <c r="E85" s="131">
        <v>4</v>
      </c>
      <c r="F85" s="125">
        <v>558954.6</v>
      </c>
      <c r="G85" s="132">
        <f t="shared" si="100"/>
        <v>5</v>
      </c>
      <c r="H85" s="126">
        <f t="shared" si="101"/>
        <v>698693.25</v>
      </c>
      <c r="I85"/>
    </row>
    <row r="86" spans="1:9" ht="12" customHeight="1" x14ac:dyDescent="0.2">
      <c r="A86" s="119"/>
      <c r="B86" s="121" t="s">
        <v>257</v>
      </c>
      <c r="C86" s="128">
        <f t="shared" ref="C86:H86" si="102">SUM(C87:C90)</f>
        <v>50</v>
      </c>
      <c r="D86" s="123">
        <f t="shared" si="102"/>
        <v>7602093.5</v>
      </c>
      <c r="E86" s="128">
        <f t="shared" si="102"/>
        <v>10</v>
      </c>
      <c r="F86" s="123">
        <f t="shared" si="102"/>
        <v>1520418.7000000002</v>
      </c>
      <c r="G86" s="128">
        <f t="shared" si="102"/>
        <v>60</v>
      </c>
      <c r="H86" s="123">
        <f t="shared" si="102"/>
        <v>9122512.1999999993</v>
      </c>
    </row>
    <row r="87" spans="1:9" ht="12" customHeight="1" x14ac:dyDescent="0.2">
      <c r="A87" s="119"/>
      <c r="B87" s="117" t="s">
        <v>13</v>
      </c>
      <c r="C87" s="129">
        <v>13</v>
      </c>
      <c r="D87" s="124">
        <v>1976544.31</v>
      </c>
      <c r="E87" s="131">
        <v>7</v>
      </c>
      <c r="F87" s="125">
        <v>1064293.0900000001</v>
      </c>
      <c r="G87" s="132">
        <f>C87+E87</f>
        <v>20</v>
      </c>
      <c r="H87" s="126">
        <f>D87+F87</f>
        <v>3040837.4000000004</v>
      </c>
      <c r="I87"/>
    </row>
    <row r="88" spans="1:9" ht="12" customHeight="1" x14ac:dyDescent="0.2">
      <c r="A88" s="119"/>
      <c r="B88" s="117" t="s">
        <v>7</v>
      </c>
      <c r="C88" s="129">
        <v>12</v>
      </c>
      <c r="D88" s="124">
        <v>1824502.44</v>
      </c>
      <c r="E88" s="131">
        <v>3</v>
      </c>
      <c r="F88" s="125">
        <v>456125.61</v>
      </c>
      <c r="G88" s="132">
        <f t="shared" ref="G88:G90" si="103">C88+E88</f>
        <v>15</v>
      </c>
      <c r="H88" s="126">
        <f t="shared" ref="H88:H90" si="104">D88+F88</f>
        <v>2280628.0499999998</v>
      </c>
      <c r="I88"/>
    </row>
    <row r="89" spans="1:9" ht="12" customHeight="1" x14ac:dyDescent="0.2">
      <c r="A89" s="119"/>
      <c r="B89" s="117" t="s">
        <v>8</v>
      </c>
      <c r="C89" s="129">
        <v>13</v>
      </c>
      <c r="D89" s="124">
        <v>1976544.31</v>
      </c>
      <c r="E89" s="132">
        <v>0</v>
      </c>
      <c r="F89" s="126">
        <v>0</v>
      </c>
      <c r="G89" s="132">
        <f t="shared" si="103"/>
        <v>13</v>
      </c>
      <c r="H89" s="126">
        <f t="shared" si="104"/>
        <v>1976544.31</v>
      </c>
      <c r="I89"/>
    </row>
    <row r="90" spans="1:9" ht="12" customHeight="1" x14ac:dyDescent="0.2">
      <c r="A90" s="119"/>
      <c r="B90" s="117" t="s">
        <v>9</v>
      </c>
      <c r="C90" s="129">
        <v>12</v>
      </c>
      <c r="D90" s="124">
        <v>1824502.44</v>
      </c>
      <c r="E90" s="132">
        <v>0</v>
      </c>
      <c r="F90" s="126">
        <v>0</v>
      </c>
      <c r="G90" s="132">
        <f t="shared" si="103"/>
        <v>12</v>
      </c>
      <c r="H90" s="126">
        <f t="shared" si="104"/>
        <v>1824502.44</v>
      </c>
      <c r="I90"/>
    </row>
    <row r="91" spans="1:9" ht="12" customHeight="1" x14ac:dyDescent="0.2">
      <c r="A91" s="119"/>
      <c r="B91" s="121" t="s">
        <v>258</v>
      </c>
      <c r="C91" s="128">
        <f t="shared" ref="C91:H91" si="105">SUM(C92:C95)</f>
        <v>200</v>
      </c>
      <c r="D91" s="123">
        <f t="shared" si="105"/>
        <v>45615154</v>
      </c>
      <c r="E91" s="128">
        <f t="shared" si="105"/>
        <v>60</v>
      </c>
      <c r="F91" s="123">
        <f t="shared" si="105"/>
        <v>13684546.199999999</v>
      </c>
      <c r="G91" s="128">
        <f t="shared" si="105"/>
        <v>260</v>
      </c>
      <c r="H91" s="123">
        <f t="shared" si="105"/>
        <v>59299700.200000003</v>
      </c>
    </row>
    <row r="92" spans="1:9" ht="12" customHeight="1" x14ac:dyDescent="0.2">
      <c r="A92" s="119"/>
      <c r="B92" s="117" t="s">
        <v>13</v>
      </c>
      <c r="C92" s="129">
        <v>50</v>
      </c>
      <c r="D92" s="124">
        <v>11403788.5</v>
      </c>
      <c r="E92" s="131">
        <v>9</v>
      </c>
      <c r="F92" s="125">
        <v>2052681.93</v>
      </c>
      <c r="G92" s="132">
        <f>C92+E92</f>
        <v>59</v>
      </c>
      <c r="H92" s="126">
        <f>D92+F92</f>
        <v>13456470.43</v>
      </c>
      <c r="I92"/>
    </row>
    <row r="93" spans="1:9" ht="12" customHeight="1" x14ac:dyDescent="0.2">
      <c r="A93" s="119"/>
      <c r="B93" s="117" t="s">
        <v>7</v>
      </c>
      <c r="C93" s="129">
        <v>50</v>
      </c>
      <c r="D93" s="124">
        <v>11403788.5</v>
      </c>
      <c r="E93" s="131">
        <v>51</v>
      </c>
      <c r="F93" s="125">
        <v>11631864.27</v>
      </c>
      <c r="G93" s="132">
        <f t="shared" ref="G93:G95" si="106">C93+E93</f>
        <v>101</v>
      </c>
      <c r="H93" s="126">
        <f t="shared" ref="H93:H95" si="107">D93+F93</f>
        <v>23035652.77</v>
      </c>
      <c r="I93"/>
    </row>
    <row r="94" spans="1:9" ht="12" customHeight="1" x14ac:dyDescent="0.2">
      <c r="A94" s="119"/>
      <c r="B94" s="117" t="s">
        <v>8</v>
      </c>
      <c r="C94" s="129">
        <v>50</v>
      </c>
      <c r="D94" s="124">
        <v>11403788.5</v>
      </c>
      <c r="E94" s="132">
        <v>0</v>
      </c>
      <c r="F94" s="126">
        <v>0</v>
      </c>
      <c r="G94" s="132">
        <f t="shared" si="106"/>
        <v>50</v>
      </c>
      <c r="H94" s="126">
        <f t="shared" si="107"/>
        <v>11403788.5</v>
      </c>
      <c r="I94"/>
    </row>
    <row r="95" spans="1:9" ht="12" customHeight="1" x14ac:dyDescent="0.2">
      <c r="A95" s="119"/>
      <c r="B95" s="117" t="s">
        <v>9</v>
      </c>
      <c r="C95" s="129">
        <v>50</v>
      </c>
      <c r="D95" s="124">
        <v>11403788.5</v>
      </c>
      <c r="E95" s="132">
        <v>0</v>
      </c>
      <c r="F95" s="126">
        <v>0</v>
      </c>
      <c r="G95" s="132">
        <f t="shared" si="106"/>
        <v>50</v>
      </c>
      <c r="H95" s="126">
        <f t="shared" si="107"/>
        <v>11403788.5</v>
      </c>
      <c r="I95"/>
    </row>
    <row r="96" spans="1:9" ht="17.25" customHeight="1" x14ac:dyDescent="0.2">
      <c r="A96" s="118">
        <v>560214</v>
      </c>
      <c r="B96" s="200" t="s">
        <v>259</v>
      </c>
      <c r="C96" s="201"/>
      <c r="D96" s="201"/>
      <c r="E96" s="201"/>
      <c r="F96" s="201"/>
      <c r="G96" s="201"/>
      <c r="H96" s="202"/>
    </row>
    <row r="97" spans="1:9" ht="22.5" x14ac:dyDescent="0.2">
      <c r="A97" s="119"/>
      <c r="B97" s="121" t="s">
        <v>253</v>
      </c>
      <c r="C97" s="128">
        <f t="shared" ref="C97:H97" si="108">SUM(C98:C101)</f>
        <v>123</v>
      </c>
      <c r="D97" s="123">
        <f t="shared" si="108"/>
        <v>15808363.440000001</v>
      </c>
      <c r="E97" s="128">
        <f t="shared" si="108"/>
        <v>2</v>
      </c>
      <c r="F97" s="123">
        <f t="shared" si="108"/>
        <v>257046.55999999982</v>
      </c>
      <c r="G97" s="128">
        <f t="shared" si="108"/>
        <v>125</v>
      </c>
      <c r="H97" s="123">
        <f t="shared" si="108"/>
        <v>16065410</v>
      </c>
    </row>
    <row r="98" spans="1:9" x14ac:dyDescent="0.2">
      <c r="A98" s="119"/>
      <c r="B98" s="117" t="s">
        <v>13</v>
      </c>
      <c r="C98" s="129">
        <v>36</v>
      </c>
      <c r="D98" s="124">
        <v>4626838.08</v>
      </c>
      <c r="E98" s="132">
        <v>0</v>
      </c>
      <c r="F98" s="126">
        <v>0</v>
      </c>
      <c r="G98" s="132">
        <f>C98+E98</f>
        <v>36</v>
      </c>
      <c r="H98" s="126">
        <f>D98+F98</f>
        <v>4626838.08</v>
      </c>
      <c r="I98"/>
    </row>
    <row r="99" spans="1:9" x14ac:dyDescent="0.2">
      <c r="A99" s="119"/>
      <c r="B99" s="117" t="s">
        <v>7</v>
      </c>
      <c r="C99" s="129">
        <v>30</v>
      </c>
      <c r="D99" s="124">
        <v>3855698.4</v>
      </c>
      <c r="E99" s="131">
        <v>14</v>
      </c>
      <c r="F99" s="125">
        <v>1799325.92</v>
      </c>
      <c r="G99" s="132">
        <f t="shared" ref="G99:G101" si="109">C99+E99</f>
        <v>44</v>
      </c>
      <c r="H99" s="126">
        <f t="shared" ref="H99:H101" si="110">D99+F99</f>
        <v>5655024.3200000003</v>
      </c>
      <c r="I99"/>
    </row>
    <row r="100" spans="1:9" x14ac:dyDescent="0.2">
      <c r="A100" s="119"/>
      <c r="B100" s="117" t="s">
        <v>8</v>
      </c>
      <c r="C100" s="129">
        <v>29</v>
      </c>
      <c r="D100" s="124">
        <v>3727175.12</v>
      </c>
      <c r="E100" s="132">
        <v>-6</v>
      </c>
      <c r="F100" s="126">
        <v>-771139.68</v>
      </c>
      <c r="G100" s="132">
        <f t="shared" si="109"/>
        <v>23</v>
      </c>
      <c r="H100" s="126">
        <f t="shared" si="110"/>
        <v>2956035.44</v>
      </c>
      <c r="I100"/>
    </row>
    <row r="101" spans="1:9" x14ac:dyDescent="0.2">
      <c r="A101" s="119"/>
      <c r="B101" s="117" t="s">
        <v>9</v>
      </c>
      <c r="C101" s="129">
        <v>28</v>
      </c>
      <c r="D101" s="124">
        <v>3598651.84</v>
      </c>
      <c r="E101" s="132">
        <v>-6</v>
      </c>
      <c r="F101" s="126">
        <v>-771139.68</v>
      </c>
      <c r="G101" s="132">
        <f t="shared" si="109"/>
        <v>22</v>
      </c>
      <c r="H101" s="126">
        <f t="shared" si="110"/>
        <v>2827512.1599999997</v>
      </c>
      <c r="I101"/>
    </row>
    <row r="102" spans="1:9" ht="22.5" x14ac:dyDescent="0.2">
      <c r="A102" s="119"/>
      <c r="B102" s="121" t="s">
        <v>260</v>
      </c>
      <c r="C102" s="128">
        <f t="shared" ref="C102:H102" si="111">SUM(C103:C106)</f>
        <v>99</v>
      </c>
      <c r="D102" s="123">
        <f t="shared" si="111"/>
        <v>16489561.77</v>
      </c>
      <c r="E102" s="128">
        <f t="shared" si="111"/>
        <v>-1</v>
      </c>
      <c r="F102" s="123">
        <f t="shared" si="111"/>
        <v>-166561.23000000045</v>
      </c>
      <c r="G102" s="128">
        <f t="shared" si="111"/>
        <v>98</v>
      </c>
      <c r="H102" s="123">
        <f t="shared" si="111"/>
        <v>16323000.539999999</v>
      </c>
    </row>
    <row r="103" spans="1:9" x14ac:dyDescent="0.2">
      <c r="A103" s="119"/>
      <c r="B103" s="117" t="s">
        <v>13</v>
      </c>
      <c r="C103" s="129">
        <v>24</v>
      </c>
      <c r="D103" s="124">
        <v>3997469.52</v>
      </c>
      <c r="E103" s="132">
        <v>0</v>
      </c>
      <c r="F103" s="126">
        <v>0</v>
      </c>
      <c r="G103" s="132">
        <f>C103+E103</f>
        <v>24</v>
      </c>
      <c r="H103" s="126">
        <f>D103+F103</f>
        <v>3997469.52</v>
      </c>
      <c r="I103"/>
    </row>
    <row r="104" spans="1:9" x14ac:dyDescent="0.2">
      <c r="A104" s="119"/>
      <c r="B104" s="117" t="s">
        <v>7</v>
      </c>
      <c r="C104" s="129">
        <v>33</v>
      </c>
      <c r="D104" s="124">
        <v>5496520.5899999999</v>
      </c>
      <c r="E104" s="131">
        <v>31</v>
      </c>
      <c r="F104" s="125">
        <v>5163398.13</v>
      </c>
      <c r="G104" s="132">
        <f t="shared" ref="G104:G106" si="112">C104+E104</f>
        <v>64</v>
      </c>
      <c r="H104" s="126">
        <f t="shared" ref="H104:H106" si="113">D104+F104</f>
        <v>10659918.719999999</v>
      </c>
      <c r="I104"/>
    </row>
    <row r="105" spans="1:9" x14ac:dyDescent="0.2">
      <c r="A105" s="119"/>
      <c r="B105" s="117" t="s">
        <v>8</v>
      </c>
      <c r="C105" s="129">
        <v>21</v>
      </c>
      <c r="D105" s="124">
        <v>3497785.83</v>
      </c>
      <c r="E105" s="132">
        <v>-16</v>
      </c>
      <c r="F105" s="126">
        <v>-2664979.6800000002</v>
      </c>
      <c r="G105" s="132">
        <f t="shared" si="112"/>
        <v>5</v>
      </c>
      <c r="H105" s="126">
        <f t="shared" si="113"/>
        <v>832806.14999999991</v>
      </c>
      <c r="I105"/>
    </row>
    <row r="106" spans="1:9" x14ac:dyDescent="0.2">
      <c r="A106" s="119"/>
      <c r="B106" s="117" t="s">
        <v>9</v>
      </c>
      <c r="C106" s="129">
        <v>21</v>
      </c>
      <c r="D106" s="124">
        <v>3497785.83</v>
      </c>
      <c r="E106" s="132">
        <v>-16</v>
      </c>
      <c r="F106" s="126">
        <v>-2664979.6800000002</v>
      </c>
      <c r="G106" s="132">
        <f t="shared" si="112"/>
        <v>5</v>
      </c>
      <c r="H106" s="126">
        <f t="shared" si="113"/>
        <v>832806.14999999991</v>
      </c>
      <c r="I106"/>
    </row>
    <row r="107" spans="1:9" x14ac:dyDescent="0.2">
      <c r="A107" s="119"/>
      <c r="B107" s="121" t="s">
        <v>261</v>
      </c>
      <c r="C107" s="128">
        <f t="shared" ref="C107:H107" si="114">SUM(C108:C111)</f>
        <v>10</v>
      </c>
      <c r="D107" s="123">
        <f t="shared" si="114"/>
        <v>1442794.7</v>
      </c>
      <c r="E107" s="128">
        <f t="shared" si="114"/>
        <v>-8</v>
      </c>
      <c r="F107" s="123">
        <f t="shared" si="114"/>
        <v>-1154235.76</v>
      </c>
      <c r="G107" s="128">
        <f t="shared" si="114"/>
        <v>2</v>
      </c>
      <c r="H107" s="123">
        <f t="shared" si="114"/>
        <v>288558.94</v>
      </c>
    </row>
    <row r="108" spans="1:9" x14ac:dyDescent="0.2">
      <c r="A108" s="119"/>
      <c r="B108" s="117" t="s">
        <v>13</v>
      </c>
      <c r="C108" s="129">
        <v>3</v>
      </c>
      <c r="D108" s="124">
        <v>432838.41</v>
      </c>
      <c r="E108" s="131">
        <v>-3</v>
      </c>
      <c r="F108" s="125">
        <v>-432838.41</v>
      </c>
      <c r="G108" s="132">
        <f>C108+E108</f>
        <v>0</v>
      </c>
      <c r="H108" s="126">
        <f>D108+F108</f>
        <v>0</v>
      </c>
      <c r="I108"/>
    </row>
    <row r="109" spans="1:9" x14ac:dyDescent="0.2">
      <c r="A109" s="119"/>
      <c r="B109" s="117" t="s">
        <v>7</v>
      </c>
      <c r="C109" s="129">
        <v>2</v>
      </c>
      <c r="D109" s="124">
        <v>288558.94</v>
      </c>
      <c r="E109" s="132">
        <v>0</v>
      </c>
      <c r="F109" s="126">
        <v>0</v>
      </c>
      <c r="G109" s="132">
        <f t="shared" ref="G109:G111" si="115">C109+E109</f>
        <v>2</v>
      </c>
      <c r="H109" s="126">
        <f t="shared" ref="H109:H111" si="116">D109+F109</f>
        <v>288558.94</v>
      </c>
      <c r="I109"/>
    </row>
    <row r="110" spans="1:9" x14ac:dyDescent="0.2">
      <c r="A110" s="119"/>
      <c r="B110" s="117" t="s">
        <v>8</v>
      </c>
      <c r="C110" s="129">
        <v>3</v>
      </c>
      <c r="D110" s="124">
        <v>432838.41</v>
      </c>
      <c r="E110" s="131">
        <v>-3</v>
      </c>
      <c r="F110" s="125">
        <v>-432838.41</v>
      </c>
      <c r="G110" s="132">
        <f t="shared" si="115"/>
        <v>0</v>
      </c>
      <c r="H110" s="126">
        <f t="shared" si="116"/>
        <v>0</v>
      </c>
      <c r="I110"/>
    </row>
    <row r="111" spans="1:9" x14ac:dyDescent="0.2">
      <c r="A111" s="119"/>
      <c r="B111" s="117" t="s">
        <v>9</v>
      </c>
      <c r="C111" s="129">
        <v>2</v>
      </c>
      <c r="D111" s="124">
        <v>288558.94</v>
      </c>
      <c r="E111" s="131">
        <v>-2</v>
      </c>
      <c r="F111" s="125">
        <v>-288558.94</v>
      </c>
      <c r="G111" s="132">
        <f t="shared" si="115"/>
        <v>0</v>
      </c>
      <c r="H111" s="126">
        <f t="shared" si="116"/>
        <v>0</v>
      </c>
      <c r="I111"/>
    </row>
    <row r="112" spans="1:9" x14ac:dyDescent="0.2">
      <c r="A112" s="119"/>
      <c r="B112" s="121" t="s">
        <v>257</v>
      </c>
      <c r="C112" s="128">
        <f t="shared" ref="C112:H112" si="117">SUM(C113:C116)</f>
        <v>10</v>
      </c>
      <c r="D112" s="123">
        <f t="shared" si="117"/>
        <v>1520418.7</v>
      </c>
      <c r="E112" s="128">
        <f t="shared" si="117"/>
        <v>7</v>
      </c>
      <c r="F112" s="123">
        <f t="shared" si="117"/>
        <v>1064293.0899999999</v>
      </c>
      <c r="G112" s="128">
        <f t="shared" si="117"/>
        <v>17</v>
      </c>
      <c r="H112" s="123">
        <f t="shared" si="117"/>
        <v>2584711.79</v>
      </c>
    </row>
    <row r="113" spans="1:9" x14ac:dyDescent="0.2">
      <c r="A113" s="119"/>
      <c r="B113" s="117" t="s">
        <v>13</v>
      </c>
      <c r="C113" s="129">
        <v>3</v>
      </c>
      <c r="D113" s="124">
        <v>456125.61</v>
      </c>
      <c r="E113" s="131">
        <v>1</v>
      </c>
      <c r="F113" s="125">
        <v>152041.87</v>
      </c>
      <c r="G113" s="132">
        <f>C113+E113</f>
        <v>4</v>
      </c>
      <c r="H113" s="126">
        <f>D113+F113</f>
        <v>608167.48</v>
      </c>
      <c r="I113"/>
    </row>
    <row r="114" spans="1:9" x14ac:dyDescent="0.2">
      <c r="A114" s="119"/>
      <c r="B114" s="117" t="s">
        <v>7</v>
      </c>
      <c r="C114" s="129">
        <v>2</v>
      </c>
      <c r="D114" s="124">
        <v>304083.74</v>
      </c>
      <c r="E114" s="131">
        <v>6</v>
      </c>
      <c r="F114" s="125">
        <v>912251.22</v>
      </c>
      <c r="G114" s="132">
        <f t="shared" ref="G114:G116" si="118">C114+E114</f>
        <v>8</v>
      </c>
      <c r="H114" s="126">
        <f t="shared" ref="H114:H116" si="119">D114+F114</f>
        <v>1216334.96</v>
      </c>
      <c r="I114"/>
    </row>
    <row r="115" spans="1:9" x14ac:dyDescent="0.2">
      <c r="A115" s="119"/>
      <c r="B115" s="117" t="s">
        <v>8</v>
      </c>
      <c r="C115" s="129">
        <v>3</v>
      </c>
      <c r="D115" s="124">
        <v>456125.61</v>
      </c>
      <c r="E115" s="132">
        <v>0</v>
      </c>
      <c r="F115" s="126">
        <v>0</v>
      </c>
      <c r="G115" s="132">
        <f t="shared" si="118"/>
        <v>3</v>
      </c>
      <c r="H115" s="126">
        <f t="shared" si="119"/>
        <v>456125.61</v>
      </c>
      <c r="I115"/>
    </row>
    <row r="116" spans="1:9" x14ac:dyDescent="0.2">
      <c r="A116" s="119"/>
      <c r="B116" s="117" t="s">
        <v>9</v>
      </c>
      <c r="C116" s="129">
        <v>2</v>
      </c>
      <c r="D116" s="124">
        <v>304083.74</v>
      </c>
      <c r="E116" s="132">
        <v>0</v>
      </c>
      <c r="F116" s="126">
        <v>0</v>
      </c>
      <c r="G116" s="132">
        <f t="shared" si="118"/>
        <v>2</v>
      </c>
      <c r="H116" s="126">
        <f t="shared" si="119"/>
        <v>304083.74</v>
      </c>
      <c r="I116"/>
    </row>
    <row r="117" spans="1:9" ht="15" customHeight="1" x14ac:dyDescent="0.2">
      <c r="A117" s="148"/>
      <c r="B117" s="151" t="s">
        <v>537</v>
      </c>
      <c r="C117" s="149"/>
      <c r="D117" s="150"/>
      <c r="E117" s="152">
        <f>E112+E107+E102+E97+E91+E86+E82+E77+E71+E66+E61+E56+E51+E47+E43+E39+E35+E31+E26+E22+E18+E14+E10+E6</f>
        <v>-9</v>
      </c>
      <c r="F117" s="153">
        <f>F112+F107+F102+F97+F91+F86+F82+F77+F71+F66+F61+F56+F51+F47+F43+F39+F35+F31+F26+F22+F18+F14+F10+F6</f>
        <v>-296459.52000000374</v>
      </c>
      <c r="G117" s="149"/>
      <c r="H117" s="150"/>
    </row>
  </sheetData>
  <autoFilter ref="A1:H117">
    <filterColumn colId="5" showButton="0"/>
    <filterColumn colId="6" showButton="0"/>
  </autoFilter>
  <mergeCells count="12">
    <mergeCell ref="B96:H96"/>
    <mergeCell ref="B76:H76"/>
    <mergeCell ref="B55:H55"/>
    <mergeCell ref="B30:H30"/>
    <mergeCell ref="B5:H5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4" orientation="portrait" r:id="rId1"/>
  <rowBreaks count="1" manualBreakCount="1">
    <brk id="54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view="pageBreakPreview" zoomScale="172" zoomScaleNormal="100" zoomScaleSheetLayoutView="172" workbookViewId="0">
      <selection activeCell="J16" sqref="J16"/>
    </sheetView>
  </sheetViews>
  <sheetFormatPr defaultRowHeight="12" outlineLevelRow="2" x14ac:dyDescent="0.2"/>
  <cols>
    <col min="2" max="2" width="15.1640625" customWidth="1"/>
    <col min="3" max="4" width="13.83203125" customWidth="1"/>
    <col min="5" max="5" width="14.1640625" customWidth="1"/>
    <col min="6" max="6" width="16.1640625" customWidth="1"/>
    <col min="7" max="7" width="14.5" customWidth="1"/>
    <col min="8" max="8" width="14" customWidth="1"/>
  </cols>
  <sheetData>
    <row r="1" spans="1:8" ht="43.5" customHeight="1" x14ac:dyDescent="0.2">
      <c r="A1" s="6"/>
      <c r="B1" s="1"/>
      <c r="C1" s="1"/>
      <c r="D1" s="1"/>
      <c r="E1" s="26"/>
      <c r="F1" s="203" t="s">
        <v>236</v>
      </c>
      <c r="G1" s="203"/>
      <c r="H1" s="203"/>
    </row>
    <row r="2" spans="1:8" s="101" customFormat="1" ht="45" customHeight="1" x14ac:dyDescent="0.2">
      <c r="B2" s="212" t="s">
        <v>208</v>
      </c>
      <c r="C2" s="212"/>
      <c r="D2" s="212"/>
      <c r="E2" s="212"/>
      <c r="F2" s="212"/>
      <c r="G2" s="212"/>
      <c r="H2" s="212"/>
    </row>
    <row r="3" spans="1:8" ht="24" customHeight="1" x14ac:dyDescent="0.2">
      <c r="A3" s="207" t="s">
        <v>0</v>
      </c>
      <c r="B3" s="208" t="s">
        <v>1</v>
      </c>
      <c r="C3" s="209" t="s">
        <v>2</v>
      </c>
      <c r="D3" s="209"/>
      <c r="E3" s="209" t="s">
        <v>3</v>
      </c>
      <c r="F3" s="209"/>
      <c r="G3" s="209" t="s">
        <v>4</v>
      </c>
      <c r="H3" s="209"/>
    </row>
    <row r="4" spans="1:8" ht="30" customHeight="1" x14ac:dyDescent="0.2">
      <c r="A4" s="207"/>
      <c r="B4" s="208"/>
      <c r="C4" s="2" t="s">
        <v>199</v>
      </c>
      <c r="D4" s="2" t="s">
        <v>6</v>
      </c>
      <c r="E4" s="2" t="s">
        <v>199</v>
      </c>
      <c r="F4" s="23" t="s">
        <v>6</v>
      </c>
      <c r="G4" s="2" t="s">
        <v>199</v>
      </c>
      <c r="H4" s="2" t="s">
        <v>6</v>
      </c>
    </row>
    <row r="5" spans="1:8" ht="11.25" customHeight="1" x14ac:dyDescent="0.2">
      <c r="A5" s="62" t="s">
        <v>205</v>
      </c>
      <c r="B5" s="62" t="s">
        <v>206</v>
      </c>
      <c r="C5" s="65">
        <v>1416</v>
      </c>
      <c r="D5" s="64">
        <v>15458897</v>
      </c>
      <c r="E5" s="65">
        <v>-197</v>
      </c>
      <c r="F5" s="64">
        <v>-1677896</v>
      </c>
      <c r="G5" s="65">
        <v>1219</v>
      </c>
      <c r="H5" s="64">
        <v>13781001</v>
      </c>
    </row>
    <row r="6" spans="1:8" ht="11.25" customHeight="1" outlineLevel="1" x14ac:dyDescent="0.2">
      <c r="A6" s="66"/>
      <c r="B6" s="67" t="s">
        <v>207</v>
      </c>
      <c r="C6" s="70">
        <v>1416</v>
      </c>
      <c r="D6" s="69">
        <v>15458897</v>
      </c>
      <c r="E6" s="70">
        <v>-197</v>
      </c>
      <c r="F6" s="69">
        <v>-1677896</v>
      </c>
      <c r="G6" s="71">
        <v>1219</v>
      </c>
      <c r="H6" s="72">
        <v>13781001</v>
      </c>
    </row>
    <row r="7" spans="1:8" ht="11.25" customHeight="1" outlineLevel="2" x14ac:dyDescent="0.2">
      <c r="A7" s="73"/>
      <c r="B7" s="67" t="s">
        <v>13</v>
      </c>
      <c r="C7" s="68">
        <v>354</v>
      </c>
      <c r="D7" s="69">
        <v>3864726</v>
      </c>
      <c r="E7" s="68">
        <v>-197</v>
      </c>
      <c r="F7" s="69">
        <v>-1677896</v>
      </c>
      <c r="G7" s="71">
        <v>157</v>
      </c>
      <c r="H7" s="72">
        <v>2186830</v>
      </c>
    </row>
    <row r="8" spans="1:8" ht="11.25" customHeight="1" outlineLevel="2" x14ac:dyDescent="0.2">
      <c r="A8" s="73"/>
      <c r="B8" s="67" t="s">
        <v>7</v>
      </c>
      <c r="C8" s="68">
        <v>354</v>
      </c>
      <c r="D8" s="69">
        <v>3864726</v>
      </c>
      <c r="E8" s="68">
        <v>0</v>
      </c>
      <c r="F8" s="69">
        <v>0</v>
      </c>
      <c r="G8" s="71">
        <v>354</v>
      </c>
      <c r="H8" s="72">
        <v>3864726</v>
      </c>
    </row>
    <row r="9" spans="1:8" ht="11.25" customHeight="1" outlineLevel="2" x14ac:dyDescent="0.2">
      <c r="A9" s="73"/>
      <c r="B9" s="67" t="s">
        <v>8</v>
      </c>
      <c r="C9" s="68">
        <v>354</v>
      </c>
      <c r="D9" s="69">
        <v>3864726</v>
      </c>
      <c r="E9" s="68">
        <v>0</v>
      </c>
      <c r="F9" s="69">
        <v>0</v>
      </c>
      <c r="G9" s="71">
        <v>354</v>
      </c>
      <c r="H9" s="72">
        <v>3864726</v>
      </c>
    </row>
    <row r="10" spans="1:8" ht="11.25" customHeight="1" outlineLevel="2" x14ac:dyDescent="0.2">
      <c r="A10" s="73"/>
      <c r="B10" s="67" t="s">
        <v>9</v>
      </c>
      <c r="C10" s="68">
        <v>354</v>
      </c>
      <c r="D10" s="69">
        <v>3864719</v>
      </c>
      <c r="E10" s="68">
        <v>0</v>
      </c>
      <c r="F10" s="69">
        <v>0</v>
      </c>
      <c r="G10" s="71">
        <v>354</v>
      </c>
      <c r="H10" s="72">
        <v>3864719</v>
      </c>
    </row>
  </sheetData>
  <mergeCells count="7">
    <mergeCell ref="F1:H1"/>
    <mergeCell ref="B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7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view="pageBreakPreview" zoomScale="136" zoomScaleNormal="100" zoomScaleSheetLayoutView="136" workbookViewId="0">
      <pane xSplit="2" ySplit="4" topLeftCell="C50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defaultColWidth="10.6640625" defaultRowHeight="12" outlineLevelRow="2" x14ac:dyDescent="0.2"/>
  <cols>
    <col min="1" max="1" width="10.83203125" customWidth="1"/>
    <col min="2" max="2" width="22.83203125" customWidth="1"/>
    <col min="3" max="3" width="13.33203125" customWidth="1"/>
    <col min="4" max="5" width="13.83203125" customWidth="1"/>
    <col min="6" max="6" width="14" customWidth="1"/>
    <col min="7" max="7" width="14.5" customWidth="1"/>
    <col min="8" max="8" width="13.6640625" customWidth="1"/>
    <col min="257" max="257" width="7.6640625" customWidth="1"/>
    <col min="258" max="258" width="31.1640625" customWidth="1"/>
    <col min="259" max="259" width="8.5" customWidth="1"/>
    <col min="260" max="260" width="13.83203125" customWidth="1"/>
    <col min="261" max="261" width="8.5" customWidth="1"/>
    <col min="262" max="262" width="14" customWidth="1"/>
    <col min="263" max="263" width="8.5" customWidth="1"/>
    <col min="264" max="264" width="13.6640625" customWidth="1"/>
    <col min="513" max="513" width="7.6640625" customWidth="1"/>
    <col min="514" max="514" width="31.1640625" customWidth="1"/>
    <col min="515" max="515" width="8.5" customWidth="1"/>
    <col min="516" max="516" width="13.83203125" customWidth="1"/>
    <col min="517" max="517" width="8.5" customWidth="1"/>
    <col min="518" max="518" width="14" customWidth="1"/>
    <col min="519" max="519" width="8.5" customWidth="1"/>
    <col min="520" max="520" width="13.6640625" customWidth="1"/>
    <col min="769" max="769" width="7.6640625" customWidth="1"/>
    <col min="770" max="770" width="31.1640625" customWidth="1"/>
    <col min="771" max="771" width="8.5" customWidth="1"/>
    <col min="772" max="772" width="13.83203125" customWidth="1"/>
    <col min="773" max="773" width="8.5" customWidth="1"/>
    <col min="774" max="774" width="14" customWidth="1"/>
    <col min="775" max="775" width="8.5" customWidth="1"/>
    <col min="776" max="776" width="13.6640625" customWidth="1"/>
    <col min="1025" max="1025" width="7.6640625" customWidth="1"/>
    <col min="1026" max="1026" width="31.1640625" customWidth="1"/>
    <col min="1027" max="1027" width="8.5" customWidth="1"/>
    <col min="1028" max="1028" width="13.83203125" customWidth="1"/>
    <col min="1029" max="1029" width="8.5" customWidth="1"/>
    <col min="1030" max="1030" width="14" customWidth="1"/>
    <col min="1031" max="1031" width="8.5" customWidth="1"/>
    <col min="1032" max="1032" width="13.6640625" customWidth="1"/>
    <col min="1281" max="1281" width="7.6640625" customWidth="1"/>
    <col min="1282" max="1282" width="31.1640625" customWidth="1"/>
    <col min="1283" max="1283" width="8.5" customWidth="1"/>
    <col min="1284" max="1284" width="13.83203125" customWidth="1"/>
    <col min="1285" max="1285" width="8.5" customWidth="1"/>
    <col min="1286" max="1286" width="14" customWidth="1"/>
    <col min="1287" max="1287" width="8.5" customWidth="1"/>
    <col min="1288" max="1288" width="13.6640625" customWidth="1"/>
    <col min="1537" max="1537" width="7.6640625" customWidth="1"/>
    <col min="1538" max="1538" width="31.1640625" customWidth="1"/>
    <col min="1539" max="1539" width="8.5" customWidth="1"/>
    <col min="1540" max="1540" width="13.83203125" customWidth="1"/>
    <col min="1541" max="1541" width="8.5" customWidth="1"/>
    <col min="1542" max="1542" width="14" customWidth="1"/>
    <col min="1543" max="1543" width="8.5" customWidth="1"/>
    <col min="1544" max="1544" width="13.6640625" customWidth="1"/>
    <col min="1793" max="1793" width="7.6640625" customWidth="1"/>
    <col min="1794" max="1794" width="31.1640625" customWidth="1"/>
    <col min="1795" max="1795" width="8.5" customWidth="1"/>
    <col min="1796" max="1796" width="13.83203125" customWidth="1"/>
    <col min="1797" max="1797" width="8.5" customWidth="1"/>
    <col min="1798" max="1798" width="14" customWidth="1"/>
    <col min="1799" max="1799" width="8.5" customWidth="1"/>
    <col min="1800" max="1800" width="13.6640625" customWidth="1"/>
    <col min="2049" max="2049" width="7.6640625" customWidth="1"/>
    <col min="2050" max="2050" width="31.1640625" customWidth="1"/>
    <col min="2051" max="2051" width="8.5" customWidth="1"/>
    <col min="2052" max="2052" width="13.83203125" customWidth="1"/>
    <col min="2053" max="2053" width="8.5" customWidth="1"/>
    <col min="2054" max="2054" width="14" customWidth="1"/>
    <col min="2055" max="2055" width="8.5" customWidth="1"/>
    <col min="2056" max="2056" width="13.6640625" customWidth="1"/>
    <col min="2305" max="2305" width="7.6640625" customWidth="1"/>
    <col min="2306" max="2306" width="31.1640625" customWidth="1"/>
    <col min="2307" max="2307" width="8.5" customWidth="1"/>
    <col min="2308" max="2308" width="13.83203125" customWidth="1"/>
    <col min="2309" max="2309" width="8.5" customWidth="1"/>
    <col min="2310" max="2310" width="14" customWidth="1"/>
    <col min="2311" max="2311" width="8.5" customWidth="1"/>
    <col min="2312" max="2312" width="13.6640625" customWidth="1"/>
    <col min="2561" max="2561" width="7.6640625" customWidth="1"/>
    <col min="2562" max="2562" width="31.1640625" customWidth="1"/>
    <col min="2563" max="2563" width="8.5" customWidth="1"/>
    <col min="2564" max="2564" width="13.83203125" customWidth="1"/>
    <col min="2565" max="2565" width="8.5" customWidth="1"/>
    <col min="2566" max="2566" width="14" customWidth="1"/>
    <col min="2567" max="2567" width="8.5" customWidth="1"/>
    <col min="2568" max="2568" width="13.6640625" customWidth="1"/>
    <col min="2817" max="2817" width="7.6640625" customWidth="1"/>
    <col min="2818" max="2818" width="31.1640625" customWidth="1"/>
    <col min="2819" max="2819" width="8.5" customWidth="1"/>
    <col min="2820" max="2820" width="13.83203125" customWidth="1"/>
    <col min="2821" max="2821" width="8.5" customWidth="1"/>
    <col min="2822" max="2822" width="14" customWidth="1"/>
    <col min="2823" max="2823" width="8.5" customWidth="1"/>
    <col min="2824" max="2824" width="13.6640625" customWidth="1"/>
    <col min="3073" max="3073" width="7.6640625" customWidth="1"/>
    <col min="3074" max="3074" width="31.1640625" customWidth="1"/>
    <col min="3075" max="3075" width="8.5" customWidth="1"/>
    <col min="3076" max="3076" width="13.83203125" customWidth="1"/>
    <col min="3077" max="3077" width="8.5" customWidth="1"/>
    <col min="3078" max="3078" width="14" customWidth="1"/>
    <col min="3079" max="3079" width="8.5" customWidth="1"/>
    <col min="3080" max="3080" width="13.6640625" customWidth="1"/>
    <col min="3329" max="3329" width="7.6640625" customWidth="1"/>
    <col min="3330" max="3330" width="31.1640625" customWidth="1"/>
    <col min="3331" max="3331" width="8.5" customWidth="1"/>
    <col min="3332" max="3332" width="13.83203125" customWidth="1"/>
    <col min="3333" max="3333" width="8.5" customWidth="1"/>
    <col min="3334" max="3334" width="14" customWidth="1"/>
    <col min="3335" max="3335" width="8.5" customWidth="1"/>
    <col min="3336" max="3336" width="13.6640625" customWidth="1"/>
    <col min="3585" max="3585" width="7.6640625" customWidth="1"/>
    <col min="3586" max="3586" width="31.1640625" customWidth="1"/>
    <col min="3587" max="3587" width="8.5" customWidth="1"/>
    <col min="3588" max="3588" width="13.83203125" customWidth="1"/>
    <col min="3589" max="3589" width="8.5" customWidth="1"/>
    <col min="3590" max="3590" width="14" customWidth="1"/>
    <col min="3591" max="3591" width="8.5" customWidth="1"/>
    <col min="3592" max="3592" width="13.6640625" customWidth="1"/>
    <col min="3841" max="3841" width="7.6640625" customWidth="1"/>
    <col min="3842" max="3842" width="31.1640625" customWidth="1"/>
    <col min="3843" max="3843" width="8.5" customWidth="1"/>
    <col min="3844" max="3844" width="13.83203125" customWidth="1"/>
    <col min="3845" max="3845" width="8.5" customWidth="1"/>
    <col min="3846" max="3846" width="14" customWidth="1"/>
    <col min="3847" max="3847" width="8.5" customWidth="1"/>
    <col min="3848" max="3848" width="13.6640625" customWidth="1"/>
    <col min="4097" max="4097" width="7.6640625" customWidth="1"/>
    <col min="4098" max="4098" width="31.1640625" customWidth="1"/>
    <col min="4099" max="4099" width="8.5" customWidth="1"/>
    <col min="4100" max="4100" width="13.83203125" customWidth="1"/>
    <col min="4101" max="4101" width="8.5" customWidth="1"/>
    <col min="4102" max="4102" width="14" customWidth="1"/>
    <col min="4103" max="4103" width="8.5" customWidth="1"/>
    <col min="4104" max="4104" width="13.6640625" customWidth="1"/>
    <col min="4353" max="4353" width="7.6640625" customWidth="1"/>
    <col min="4354" max="4354" width="31.1640625" customWidth="1"/>
    <col min="4355" max="4355" width="8.5" customWidth="1"/>
    <col min="4356" max="4356" width="13.83203125" customWidth="1"/>
    <col min="4357" max="4357" width="8.5" customWidth="1"/>
    <col min="4358" max="4358" width="14" customWidth="1"/>
    <col min="4359" max="4359" width="8.5" customWidth="1"/>
    <col min="4360" max="4360" width="13.6640625" customWidth="1"/>
    <col min="4609" max="4609" width="7.6640625" customWidth="1"/>
    <col min="4610" max="4610" width="31.1640625" customWidth="1"/>
    <col min="4611" max="4611" width="8.5" customWidth="1"/>
    <col min="4612" max="4612" width="13.83203125" customWidth="1"/>
    <col min="4613" max="4613" width="8.5" customWidth="1"/>
    <col min="4614" max="4614" width="14" customWidth="1"/>
    <col min="4615" max="4615" width="8.5" customWidth="1"/>
    <col min="4616" max="4616" width="13.6640625" customWidth="1"/>
    <col min="4865" max="4865" width="7.6640625" customWidth="1"/>
    <col min="4866" max="4866" width="31.1640625" customWidth="1"/>
    <col min="4867" max="4867" width="8.5" customWidth="1"/>
    <col min="4868" max="4868" width="13.83203125" customWidth="1"/>
    <col min="4869" max="4869" width="8.5" customWidth="1"/>
    <col min="4870" max="4870" width="14" customWidth="1"/>
    <col min="4871" max="4871" width="8.5" customWidth="1"/>
    <col min="4872" max="4872" width="13.6640625" customWidth="1"/>
    <col min="5121" max="5121" width="7.6640625" customWidth="1"/>
    <col min="5122" max="5122" width="31.1640625" customWidth="1"/>
    <col min="5123" max="5123" width="8.5" customWidth="1"/>
    <col min="5124" max="5124" width="13.83203125" customWidth="1"/>
    <col min="5125" max="5125" width="8.5" customWidth="1"/>
    <col min="5126" max="5126" width="14" customWidth="1"/>
    <col min="5127" max="5127" width="8.5" customWidth="1"/>
    <col min="5128" max="5128" width="13.6640625" customWidth="1"/>
    <col min="5377" max="5377" width="7.6640625" customWidth="1"/>
    <col min="5378" max="5378" width="31.1640625" customWidth="1"/>
    <col min="5379" max="5379" width="8.5" customWidth="1"/>
    <col min="5380" max="5380" width="13.83203125" customWidth="1"/>
    <col min="5381" max="5381" width="8.5" customWidth="1"/>
    <col min="5382" max="5382" width="14" customWidth="1"/>
    <col min="5383" max="5383" width="8.5" customWidth="1"/>
    <col min="5384" max="5384" width="13.6640625" customWidth="1"/>
    <col min="5633" max="5633" width="7.6640625" customWidth="1"/>
    <col min="5634" max="5634" width="31.1640625" customWidth="1"/>
    <col min="5635" max="5635" width="8.5" customWidth="1"/>
    <col min="5636" max="5636" width="13.83203125" customWidth="1"/>
    <col min="5637" max="5637" width="8.5" customWidth="1"/>
    <col min="5638" max="5638" width="14" customWidth="1"/>
    <col min="5639" max="5639" width="8.5" customWidth="1"/>
    <col min="5640" max="5640" width="13.6640625" customWidth="1"/>
    <col min="5889" max="5889" width="7.6640625" customWidth="1"/>
    <col min="5890" max="5890" width="31.1640625" customWidth="1"/>
    <col min="5891" max="5891" width="8.5" customWidth="1"/>
    <col min="5892" max="5892" width="13.83203125" customWidth="1"/>
    <col min="5893" max="5893" width="8.5" customWidth="1"/>
    <col min="5894" max="5894" width="14" customWidth="1"/>
    <col min="5895" max="5895" width="8.5" customWidth="1"/>
    <col min="5896" max="5896" width="13.6640625" customWidth="1"/>
    <col min="6145" max="6145" width="7.6640625" customWidth="1"/>
    <col min="6146" max="6146" width="31.1640625" customWidth="1"/>
    <col min="6147" max="6147" width="8.5" customWidth="1"/>
    <col min="6148" max="6148" width="13.83203125" customWidth="1"/>
    <col min="6149" max="6149" width="8.5" customWidth="1"/>
    <col min="6150" max="6150" width="14" customWidth="1"/>
    <col min="6151" max="6151" width="8.5" customWidth="1"/>
    <col min="6152" max="6152" width="13.6640625" customWidth="1"/>
    <col min="6401" max="6401" width="7.6640625" customWidth="1"/>
    <col min="6402" max="6402" width="31.1640625" customWidth="1"/>
    <col min="6403" max="6403" width="8.5" customWidth="1"/>
    <col min="6404" max="6404" width="13.83203125" customWidth="1"/>
    <col min="6405" max="6405" width="8.5" customWidth="1"/>
    <col min="6406" max="6406" width="14" customWidth="1"/>
    <col min="6407" max="6407" width="8.5" customWidth="1"/>
    <col min="6408" max="6408" width="13.6640625" customWidth="1"/>
    <col min="6657" max="6657" width="7.6640625" customWidth="1"/>
    <col min="6658" max="6658" width="31.1640625" customWidth="1"/>
    <col min="6659" max="6659" width="8.5" customWidth="1"/>
    <col min="6660" max="6660" width="13.83203125" customWidth="1"/>
    <col min="6661" max="6661" width="8.5" customWidth="1"/>
    <col min="6662" max="6662" width="14" customWidth="1"/>
    <col min="6663" max="6663" width="8.5" customWidth="1"/>
    <col min="6664" max="6664" width="13.6640625" customWidth="1"/>
    <col min="6913" max="6913" width="7.6640625" customWidth="1"/>
    <col min="6914" max="6914" width="31.1640625" customWidth="1"/>
    <col min="6915" max="6915" width="8.5" customWidth="1"/>
    <col min="6916" max="6916" width="13.83203125" customWidth="1"/>
    <col min="6917" max="6917" width="8.5" customWidth="1"/>
    <col min="6918" max="6918" width="14" customWidth="1"/>
    <col min="6919" max="6919" width="8.5" customWidth="1"/>
    <col min="6920" max="6920" width="13.6640625" customWidth="1"/>
    <col min="7169" max="7169" width="7.6640625" customWidth="1"/>
    <col min="7170" max="7170" width="31.1640625" customWidth="1"/>
    <col min="7171" max="7171" width="8.5" customWidth="1"/>
    <col min="7172" max="7172" width="13.83203125" customWidth="1"/>
    <col min="7173" max="7173" width="8.5" customWidth="1"/>
    <col min="7174" max="7174" width="14" customWidth="1"/>
    <col min="7175" max="7175" width="8.5" customWidth="1"/>
    <col min="7176" max="7176" width="13.6640625" customWidth="1"/>
    <col min="7425" max="7425" width="7.6640625" customWidth="1"/>
    <col min="7426" max="7426" width="31.1640625" customWidth="1"/>
    <col min="7427" max="7427" width="8.5" customWidth="1"/>
    <col min="7428" max="7428" width="13.83203125" customWidth="1"/>
    <col min="7429" max="7429" width="8.5" customWidth="1"/>
    <col min="7430" max="7430" width="14" customWidth="1"/>
    <col min="7431" max="7431" width="8.5" customWidth="1"/>
    <col min="7432" max="7432" width="13.6640625" customWidth="1"/>
    <col min="7681" max="7681" width="7.6640625" customWidth="1"/>
    <col min="7682" max="7682" width="31.1640625" customWidth="1"/>
    <col min="7683" max="7683" width="8.5" customWidth="1"/>
    <col min="7684" max="7684" width="13.83203125" customWidth="1"/>
    <col min="7685" max="7685" width="8.5" customWidth="1"/>
    <col min="7686" max="7686" width="14" customWidth="1"/>
    <col min="7687" max="7687" width="8.5" customWidth="1"/>
    <col min="7688" max="7688" width="13.6640625" customWidth="1"/>
    <col min="7937" max="7937" width="7.6640625" customWidth="1"/>
    <col min="7938" max="7938" width="31.1640625" customWidth="1"/>
    <col min="7939" max="7939" width="8.5" customWidth="1"/>
    <col min="7940" max="7940" width="13.83203125" customWidth="1"/>
    <col min="7941" max="7941" width="8.5" customWidth="1"/>
    <col min="7942" max="7942" width="14" customWidth="1"/>
    <col min="7943" max="7943" width="8.5" customWidth="1"/>
    <col min="7944" max="7944" width="13.6640625" customWidth="1"/>
    <col min="8193" max="8193" width="7.6640625" customWidth="1"/>
    <col min="8194" max="8194" width="31.1640625" customWidth="1"/>
    <col min="8195" max="8195" width="8.5" customWidth="1"/>
    <col min="8196" max="8196" width="13.83203125" customWidth="1"/>
    <col min="8197" max="8197" width="8.5" customWidth="1"/>
    <col min="8198" max="8198" width="14" customWidth="1"/>
    <col min="8199" max="8199" width="8.5" customWidth="1"/>
    <col min="8200" max="8200" width="13.6640625" customWidth="1"/>
    <col min="8449" max="8449" width="7.6640625" customWidth="1"/>
    <col min="8450" max="8450" width="31.1640625" customWidth="1"/>
    <col min="8451" max="8451" width="8.5" customWidth="1"/>
    <col min="8452" max="8452" width="13.83203125" customWidth="1"/>
    <col min="8453" max="8453" width="8.5" customWidth="1"/>
    <col min="8454" max="8454" width="14" customWidth="1"/>
    <col min="8455" max="8455" width="8.5" customWidth="1"/>
    <col min="8456" max="8456" width="13.6640625" customWidth="1"/>
    <col min="8705" max="8705" width="7.6640625" customWidth="1"/>
    <col min="8706" max="8706" width="31.1640625" customWidth="1"/>
    <col min="8707" max="8707" width="8.5" customWidth="1"/>
    <col min="8708" max="8708" width="13.83203125" customWidth="1"/>
    <col min="8709" max="8709" width="8.5" customWidth="1"/>
    <col min="8710" max="8710" width="14" customWidth="1"/>
    <col min="8711" max="8711" width="8.5" customWidth="1"/>
    <col min="8712" max="8712" width="13.6640625" customWidth="1"/>
    <col min="8961" max="8961" width="7.6640625" customWidth="1"/>
    <col min="8962" max="8962" width="31.1640625" customWidth="1"/>
    <col min="8963" max="8963" width="8.5" customWidth="1"/>
    <col min="8964" max="8964" width="13.83203125" customWidth="1"/>
    <col min="8965" max="8965" width="8.5" customWidth="1"/>
    <col min="8966" max="8966" width="14" customWidth="1"/>
    <col min="8967" max="8967" width="8.5" customWidth="1"/>
    <col min="8968" max="8968" width="13.6640625" customWidth="1"/>
    <col min="9217" max="9217" width="7.6640625" customWidth="1"/>
    <col min="9218" max="9218" width="31.1640625" customWidth="1"/>
    <col min="9219" max="9219" width="8.5" customWidth="1"/>
    <col min="9220" max="9220" width="13.83203125" customWidth="1"/>
    <col min="9221" max="9221" width="8.5" customWidth="1"/>
    <col min="9222" max="9222" width="14" customWidth="1"/>
    <col min="9223" max="9223" width="8.5" customWidth="1"/>
    <col min="9224" max="9224" width="13.6640625" customWidth="1"/>
    <col min="9473" max="9473" width="7.6640625" customWidth="1"/>
    <col min="9474" max="9474" width="31.1640625" customWidth="1"/>
    <col min="9475" max="9475" width="8.5" customWidth="1"/>
    <col min="9476" max="9476" width="13.83203125" customWidth="1"/>
    <col min="9477" max="9477" width="8.5" customWidth="1"/>
    <col min="9478" max="9478" width="14" customWidth="1"/>
    <col min="9479" max="9479" width="8.5" customWidth="1"/>
    <col min="9480" max="9480" width="13.6640625" customWidth="1"/>
    <col min="9729" max="9729" width="7.6640625" customWidth="1"/>
    <col min="9730" max="9730" width="31.1640625" customWidth="1"/>
    <col min="9731" max="9731" width="8.5" customWidth="1"/>
    <col min="9732" max="9732" width="13.83203125" customWidth="1"/>
    <col min="9733" max="9733" width="8.5" customWidth="1"/>
    <col min="9734" max="9734" width="14" customWidth="1"/>
    <col min="9735" max="9735" width="8.5" customWidth="1"/>
    <col min="9736" max="9736" width="13.6640625" customWidth="1"/>
    <col min="9985" max="9985" width="7.6640625" customWidth="1"/>
    <col min="9986" max="9986" width="31.1640625" customWidth="1"/>
    <col min="9987" max="9987" width="8.5" customWidth="1"/>
    <col min="9988" max="9988" width="13.83203125" customWidth="1"/>
    <col min="9989" max="9989" width="8.5" customWidth="1"/>
    <col min="9990" max="9990" width="14" customWidth="1"/>
    <col min="9991" max="9991" width="8.5" customWidth="1"/>
    <col min="9992" max="9992" width="13.6640625" customWidth="1"/>
    <col min="10241" max="10241" width="7.6640625" customWidth="1"/>
    <col min="10242" max="10242" width="31.1640625" customWidth="1"/>
    <col min="10243" max="10243" width="8.5" customWidth="1"/>
    <col min="10244" max="10244" width="13.83203125" customWidth="1"/>
    <col min="10245" max="10245" width="8.5" customWidth="1"/>
    <col min="10246" max="10246" width="14" customWidth="1"/>
    <col min="10247" max="10247" width="8.5" customWidth="1"/>
    <col min="10248" max="10248" width="13.6640625" customWidth="1"/>
    <col min="10497" max="10497" width="7.6640625" customWidth="1"/>
    <col min="10498" max="10498" width="31.1640625" customWidth="1"/>
    <col min="10499" max="10499" width="8.5" customWidth="1"/>
    <col min="10500" max="10500" width="13.83203125" customWidth="1"/>
    <col min="10501" max="10501" width="8.5" customWidth="1"/>
    <col min="10502" max="10502" width="14" customWidth="1"/>
    <col min="10503" max="10503" width="8.5" customWidth="1"/>
    <col min="10504" max="10504" width="13.6640625" customWidth="1"/>
    <col min="10753" max="10753" width="7.6640625" customWidth="1"/>
    <col min="10754" max="10754" width="31.1640625" customWidth="1"/>
    <col min="10755" max="10755" width="8.5" customWidth="1"/>
    <col min="10756" max="10756" width="13.83203125" customWidth="1"/>
    <col min="10757" max="10757" width="8.5" customWidth="1"/>
    <col min="10758" max="10758" width="14" customWidth="1"/>
    <col min="10759" max="10759" width="8.5" customWidth="1"/>
    <col min="10760" max="10760" width="13.6640625" customWidth="1"/>
    <col min="11009" max="11009" width="7.6640625" customWidth="1"/>
    <col min="11010" max="11010" width="31.1640625" customWidth="1"/>
    <col min="11011" max="11011" width="8.5" customWidth="1"/>
    <col min="11012" max="11012" width="13.83203125" customWidth="1"/>
    <col min="11013" max="11013" width="8.5" customWidth="1"/>
    <col min="11014" max="11014" width="14" customWidth="1"/>
    <col min="11015" max="11015" width="8.5" customWidth="1"/>
    <col min="11016" max="11016" width="13.6640625" customWidth="1"/>
    <col min="11265" max="11265" width="7.6640625" customWidth="1"/>
    <col min="11266" max="11266" width="31.1640625" customWidth="1"/>
    <col min="11267" max="11267" width="8.5" customWidth="1"/>
    <col min="11268" max="11268" width="13.83203125" customWidth="1"/>
    <col min="11269" max="11269" width="8.5" customWidth="1"/>
    <col min="11270" max="11270" width="14" customWidth="1"/>
    <col min="11271" max="11271" width="8.5" customWidth="1"/>
    <col min="11272" max="11272" width="13.6640625" customWidth="1"/>
    <col min="11521" max="11521" width="7.6640625" customWidth="1"/>
    <col min="11522" max="11522" width="31.1640625" customWidth="1"/>
    <col min="11523" max="11523" width="8.5" customWidth="1"/>
    <col min="11524" max="11524" width="13.83203125" customWidth="1"/>
    <col min="11525" max="11525" width="8.5" customWidth="1"/>
    <col min="11526" max="11526" width="14" customWidth="1"/>
    <col min="11527" max="11527" width="8.5" customWidth="1"/>
    <col min="11528" max="11528" width="13.6640625" customWidth="1"/>
    <col min="11777" max="11777" width="7.6640625" customWidth="1"/>
    <col min="11778" max="11778" width="31.1640625" customWidth="1"/>
    <col min="11779" max="11779" width="8.5" customWidth="1"/>
    <col min="11780" max="11780" width="13.83203125" customWidth="1"/>
    <col min="11781" max="11781" width="8.5" customWidth="1"/>
    <col min="11782" max="11782" width="14" customWidth="1"/>
    <col min="11783" max="11783" width="8.5" customWidth="1"/>
    <col min="11784" max="11784" width="13.6640625" customWidth="1"/>
    <col min="12033" max="12033" width="7.6640625" customWidth="1"/>
    <col min="12034" max="12034" width="31.1640625" customWidth="1"/>
    <col min="12035" max="12035" width="8.5" customWidth="1"/>
    <col min="12036" max="12036" width="13.83203125" customWidth="1"/>
    <col min="12037" max="12037" width="8.5" customWidth="1"/>
    <col min="12038" max="12038" width="14" customWidth="1"/>
    <col min="12039" max="12039" width="8.5" customWidth="1"/>
    <col min="12040" max="12040" width="13.6640625" customWidth="1"/>
    <col min="12289" max="12289" width="7.6640625" customWidth="1"/>
    <col min="12290" max="12290" width="31.1640625" customWidth="1"/>
    <col min="12291" max="12291" width="8.5" customWidth="1"/>
    <col min="12292" max="12292" width="13.83203125" customWidth="1"/>
    <col min="12293" max="12293" width="8.5" customWidth="1"/>
    <col min="12294" max="12294" width="14" customWidth="1"/>
    <col min="12295" max="12295" width="8.5" customWidth="1"/>
    <col min="12296" max="12296" width="13.6640625" customWidth="1"/>
    <col min="12545" max="12545" width="7.6640625" customWidth="1"/>
    <col min="12546" max="12546" width="31.1640625" customWidth="1"/>
    <col min="12547" max="12547" width="8.5" customWidth="1"/>
    <col min="12548" max="12548" width="13.83203125" customWidth="1"/>
    <col min="12549" max="12549" width="8.5" customWidth="1"/>
    <col min="12550" max="12550" width="14" customWidth="1"/>
    <col min="12551" max="12551" width="8.5" customWidth="1"/>
    <col min="12552" max="12552" width="13.6640625" customWidth="1"/>
    <col min="12801" max="12801" width="7.6640625" customWidth="1"/>
    <col min="12802" max="12802" width="31.1640625" customWidth="1"/>
    <col min="12803" max="12803" width="8.5" customWidth="1"/>
    <col min="12804" max="12804" width="13.83203125" customWidth="1"/>
    <col min="12805" max="12805" width="8.5" customWidth="1"/>
    <col min="12806" max="12806" width="14" customWidth="1"/>
    <col min="12807" max="12807" width="8.5" customWidth="1"/>
    <col min="12808" max="12808" width="13.6640625" customWidth="1"/>
    <col min="13057" max="13057" width="7.6640625" customWidth="1"/>
    <col min="13058" max="13058" width="31.1640625" customWidth="1"/>
    <col min="13059" max="13059" width="8.5" customWidth="1"/>
    <col min="13060" max="13060" width="13.83203125" customWidth="1"/>
    <col min="13061" max="13061" width="8.5" customWidth="1"/>
    <col min="13062" max="13062" width="14" customWidth="1"/>
    <col min="13063" max="13063" width="8.5" customWidth="1"/>
    <col min="13064" max="13064" width="13.6640625" customWidth="1"/>
    <col min="13313" max="13313" width="7.6640625" customWidth="1"/>
    <col min="13314" max="13314" width="31.1640625" customWidth="1"/>
    <col min="13315" max="13315" width="8.5" customWidth="1"/>
    <col min="13316" max="13316" width="13.83203125" customWidth="1"/>
    <col min="13317" max="13317" width="8.5" customWidth="1"/>
    <col min="13318" max="13318" width="14" customWidth="1"/>
    <col min="13319" max="13319" width="8.5" customWidth="1"/>
    <col min="13320" max="13320" width="13.6640625" customWidth="1"/>
    <col min="13569" max="13569" width="7.6640625" customWidth="1"/>
    <col min="13570" max="13570" width="31.1640625" customWidth="1"/>
    <col min="13571" max="13571" width="8.5" customWidth="1"/>
    <col min="13572" max="13572" width="13.83203125" customWidth="1"/>
    <col min="13573" max="13573" width="8.5" customWidth="1"/>
    <col min="13574" max="13574" width="14" customWidth="1"/>
    <col min="13575" max="13575" width="8.5" customWidth="1"/>
    <col min="13576" max="13576" width="13.6640625" customWidth="1"/>
    <col min="13825" max="13825" width="7.6640625" customWidth="1"/>
    <col min="13826" max="13826" width="31.1640625" customWidth="1"/>
    <col min="13827" max="13827" width="8.5" customWidth="1"/>
    <col min="13828" max="13828" width="13.83203125" customWidth="1"/>
    <col min="13829" max="13829" width="8.5" customWidth="1"/>
    <col min="13830" max="13830" width="14" customWidth="1"/>
    <col min="13831" max="13831" width="8.5" customWidth="1"/>
    <col min="13832" max="13832" width="13.6640625" customWidth="1"/>
    <col min="14081" max="14081" width="7.6640625" customWidth="1"/>
    <col min="14082" max="14082" width="31.1640625" customWidth="1"/>
    <col min="14083" max="14083" width="8.5" customWidth="1"/>
    <col min="14084" max="14084" width="13.83203125" customWidth="1"/>
    <col min="14085" max="14085" width="8.5" customWidth="1"/>
    <col min="14086" max="14086" width="14" customWidth="1"/>
    <col min="14087" max="14087" width="8.5" customWidth="1"/>
    <col min="14088" max="14088" width="13.6640625" customWidth="1"/>
    <col min="14337" max="14337" width="7.6640625" customWidth="1"/>
    <col min="14338" max="14338" width="31.1640625" customWidth="1"/>
    <col min="14339" max="14339" width="8.5" customWidth="1"/>
    <col min="14340" max="14340" width="13.83203125" customWidth="1"/>
    <col min="14341" max="14341" width="8.5" customWidth="1"/>
    <col min="14342" max="14342" width="14" customWidth="1"/>
    <col min="14343" max="14343" width="8.5" customWidth="1"/>
    <col min="14344" max="14344" width="13.6640625" customWidth="1"/>
    <col min="14593" max="14593" width="7.6640625" customWidth="1"/>
    <col min="14594" max="14594" width="31.1640625" customWidth="1"/>
    <col min="14595" max="14595" width="8.5" customWidth="1"/>
    <col min="14596" max="14596" width="13.83203125" customWidth="1"/>
    <col min="14597" max="14597" width="8.5" customWidth="1"/>
    <col min="14598" max="14598" width="14" customWidth="1"/>
    <col min="14599" max="14599" width="8.5" customWidth="1"/>
    <col min="14600" max="14600" width="13.6640625" customWidth="1"/>
    <col min="14849" max="14849" width="7.6640625" customWidth="1"/>
    <col min="14850" max="14850" width="31.1640625" customWidth="1"/>
    <col min="14851" max="14851" width="8.5" customWidth="1"/>
    <col min="14852" max="14852" width="13.83203125" customWidth="1"/>
    <col min="14853" max="14853" width="8.5" customWidth="1"/>
    <col min="14854" max="14854" width="14" customWidth="1"/>
    <col min="14855" max="14855" width="8.5" customWidth="1"/>
    <col min="14856" max="14856" width="13.6640625" customWidth="1"/>
    <col min="15105" max="15105" width="7.6640625" customWidth="1"/>
    <col min="15106" max="15106" width="31.1640625" customWidth="1"/>
    <col min="15107" max="15107" width="8.5" customWidth="1"/>
    <col min="15108" max="15108" width="13.83203125" customWidth="1"/>
    <col min="15109" max="15109" width="8.5" customWidth="1"/>
    <col min="15110" max="15110" width="14" customWidth="1"/>
    <col min="15111" max="15111" width="8.5" customWidth="1"/>
    <col min="15112" max="15112" width="13.6640625" customWidth="1"/>
    <col min="15361" max="15361" width="7.6640625" customWidth="1"/>
    <col min="15362" max="15362" width="31.1640625" customWidth="1"/>
    <col min="15363" max="15363" width="8.5" customWidth="1"/>
    <col min="15364" max="15364" width="13.83203125" customWidth="1"/>
    <col min="15365" max="15365" width="8.5" customWidth="1"/>
    <col min="15366" max="15366" width="14" customWidth="1"/>
    <col min="15367" max="15367" width="8.5" customWidth="1"/>
    <col min="15368" max="15368" width="13.6640625" customWidth="1"/>
    <col min="15617" max="15617" width="7.6640625" customWidth="1"/>
    <col min="15618" max="15618" width="31.1640625" customWidth="1"/>
    <col min="15619" max="15619" width="8.5" customWidth="1"/>
    <col min="15620" max="15620" width="13.83203125" customWidth="1"/>
    <col min="15621" max="15621" width="8.5" customWidth="1"/>
    <col min="15622" max="15622" width="14" customWidth="1"/>
    <col min="15623" max="15623" width="8.5" customWidth="1"/>
    <col min="15624" max="15624" width="13.6640625" customWidth="1"/>
    <col min="15873" max="15873" width="7.6640625" customWidth="1"/>
    <col min="15874" max="15874" width="31.1640625" customWidth="1"/>
    <col min="15875" max="15875" width="8.5" customWidth="1"/>
    <col min="15876" max="15876" width="13.83203125" customWidth="1"/>
    <col min="15877" max="15877" width="8.5" customWidth="1"/>
    <col min="15878" max="15878" width="14" customWidth="1"/>
    <col min="15879" max="15879" width="8.5" customWidth="1"/>
    <col min="15880" max="15880" width="13.6640625" customWidth="1"/>
    <col min="16129" max="16129" width="7.6640625" customWidth="1"/>
    <col min="16130" max="16130" width="31.1640625" customWidth="1"/>
    <col min="16131" max="16131" width="8.5" customWidth="1"/>
    <col min="16132" max="16132" width="13.83203125" customWidth="1"/>
    <col min="16133" max="16133" width="8.5" customWidth="1"/>
    <col min="16134" max="16134" width="14" customWidth="1"/>
    <col min="16135" max="16135" width="8.5" customWidth="1"/>
    <col min="16136" max="16136" width="13.6640625" customWidth="1"/>
  </cols>
  <sheetData>
    <row r="1" spans="1:8" ht="43.5" customHeight="1" x14ac:dyDescent="0.2">
      <c r="A1" s="6"/>
      <c r="B1" s="1"/>
      <c r="C1" s="1"/>
      <c r="D1" s="1"/>
      <c r="E1" s="26"/>
      <c r="F1" s="203" t="s">
        <v>235</v>
      </c>
      <c r="G1" s="203"/>
      <c r="H1" s="203"/>
    </row>
    <row r="2" spans="1:8" s="101" customFormat="1" ht="45" customHeight="1" x14ac:dyDescent="0.2">
      <c r="B2" s="212" t="s">
        <v>539</v>
      </c>
      <c r="C2" s="212"/>
      <c r="D2" s="212"/>
      <c r="E2" s="212"/>
      <c r="F2" s="212"/>
      <c r="G2" s="212"/>
      <c r="H2" s="212"/>
    </row>
    <row r="3" spans="1:8" ht="24" customHeight="1" x14ac:dyDescent="0.2">
      <c r="A3" s="207" t="s">
        <v>0</v>
      </c>
      <c r="B3" s="208" t="s">
        <v>1</v>
      </c>
      <c r="C3" s="209" t="s">
        <v>2</v>
      </c>
      <c r="D3" s="209"/>
      <c r="E3" s="209" t="s">
        <v>3</v>
      </c>
      <c r="F3" s="209"/>
      <c r="G3" s="209" t="s">
        <v>4</v>
      </c>
      <c r="H3" s="209"/>
    </row>
    <row r="4" spans="1:8" ht="30" customHeight="1" x14ac:dyDescent="0.2">
      <c r="A4" s="207"/>
      <c r="B4" s="208"/>
      <c r="C4" s="2" t="s">
        <v>199</v>
      </c>
      <c r="D4" s="2" t="s">
        <v>6</v>
      </c>
      <c r="E4" s="2" t="s">
        <v>199</v>
      </c>
      <c r="F4" s="23" t="s">
        <v>6</v>
      </c>
      <c r="G4" s="2" t="s">
        <v>199</v>
      </c>
      <c r="H4" s="2" t="s">
        <v>6</v>
      </c>
    </row>
    <row r="5" spans="1:8" ht="11.25" customHeight="1" x14ac:dyDescent="0.2">
      <c r="A5" s="62" t="s">
        <v>20</v>
      </c>
      <c r="B5" s="62" t="s">
        <v>21</v>
      </c>
      <c r="C5" s="65">
        <v>1583</v>
      </c>
      <c r="D5" s="64">
        <v>3551359</v>
      </c>
      <c r="E5" s="65">
        <v>-251</v>
      </c>
      <c r="F5" s="64">
        <v>-796870.18</v>
      </c>
      <c r="G5" s="65">
        <v>1332</v>
      </c>
      <c r="H5" s="64">
        <v>2754488.82</v>
      </c>
    </row>
    <row r="6" spans="1:8" ht="11.25" customHeight="1" outlineLevel="1" x14ac:dyDescent="0.2">
      <c r="A6" s="66"/>
      <c r="B6" s="67" t="s">
        <v>209</v>
      </c>
      <c r="C6" s="70">
        <v>1583</v>
      </c>
      <c r="D6" s="69">
        <v>3551359</v>
      </c>
      <c r="E6" s="70">
        <v>-251</v>
      </c>
      <c r="F6" s="69">
        <v>-796870.18</v>
      </c>
      <c r="G6" s="71">
        <v>1332</v>
      </c>
      <c r="H6" s="72">
        <v>2754488.82</v>
      </c>
    </row>
    <row r="7" spans="1:8" ht="11.25" customHeight="1" outlineLevel="2" x14ac:dyDescent="0.2">
      <c r="A7" s="73"/>
      <c r="B7" s="67" t="s">
        <v>13</v>
      </c>
      <c r="C7" s="68">
        <v>397</v>
      </c>
      <c r="D7" s="69">
        <v>887841</v>
      </c>
      <c r="E7" s="68">
        <v>-251</v>
      </c>
      <c r="F7" s="69">
        <v>-796870.18</v>
      </c>
      <c r="G7" s="71">
        <v>146</v>
      </c>
      <c r="H7" s="72">
        <v>90970.82</v>
      </c>
    </row>
    <row r="8" spans="1:8" ht="11.25" customHeight="1" outlineLevel="2" x14ac:dyDescent="0.2">
      <c r="A8" s="73"/>
      <c r="B8" s="67" t="s">
        <v>7</v>
      </c>
      <c r="C8" s="68">
        <v>397</v>
      </c>
      <c r="D8" s="69">
        <v>887841</v>
      </c>
      <c r="E8" s="68">
        <v>0</v>
      </c>
      <c r="F8" s="69">
        <v>0</v>
      </c>
      <c r="G8" s="71">
        <v>397</v>
      </c>
      <c r="H8" s="72">
        <v>887841</v>
      </c>
    </row>
    <row r="9" spans="1:8" ht="11.25" customHeight="1" outlineLevel="2" x14ac:dyDescent="0.2">
      <c r="A9" s="73"/>
      <c r="B9" s="67" t="s">
        <v>8</v>
      </c>
      <c r="C9" s="68">
        <v>397</v>
      </c>
      <c r="D9" s="69">
        <v>887841</v>
      </c>
      <c r="E9" s="68">
        <v>0</v>
      </c>
      <c r="F9" s="69">
        <v>0</v>
      </c>
      <c r="G9" s="71">
        <v>397</v>
      </c>
      <c r="H9" s="72">
        <v>887841</v>
      </c>
    </row>
    <row r="10" spans="1:8" ht="11.25" customHeight="1" outlineLevel="2" x14ac:dyDescent="0.2">
      <c r="A10" s="73"/>
      <c r="B10" s="67" t="s">
        <v>9</v>
      </c>
      <c r="C10" s="68">
        <v>392</v>
      </c>
      <c r="D10" s="69">
        <v>887836</v>
      </c>
      <c r="E10" s="68">
        <v>0</v>
      </c>
      <c r="F10" s="69">
        <v>0</v>
      </c>
      <c r="G10" s="71">
        <v>392</v>
      </c>
      <c r="H10" s="72">
        <v>887836</v>
      </c>
    </row>
    <row r="11" spans="1:8" ht="11.25" customHeight="1" x14ac:dyDescent="0.2">
      <c r="A11" s="62" t="s">
        <v>23</v>
      </c>
      <c r="B11" s="62" t="s">
        <v>24</v>
      </c>
      <c r="C11" s="65">
        <v>9251</v>
      </c>
      <c r="D11" s="64">
        <v>22322633</v>
      </c>
      <c r="E11" s="65">
        <v>-357</v>
      </c>
      <c r="F11" s="64">
        <v>-2316227.69</v>
      </c>
      <c r="G11" s="65">
        <v>8894</v>
      </c>
      <c r="H11" s="64">
        <v>20006405.309999999</v>
      </c>
    </row>
    <row r="12" spans="1:8" ht="11.25" customHeight="1" outlineLevel="1" x14ac:dyDescent="0.2">
      <c r="A12" s="66"/>
      <c r="B12" s="67" t="s">
        <v>209</v>
      </c>
      <c r="C12" s="70">
        <v>9251</v>
      </c>
      <c r="D12" s="69">
        <v>22322633</v>
      </c>
      <c r="E12" s="70">
        <v>-357</v>
      </c>
      <c r="F12" s="69">
        <v>-2316227.69</v>
      </c>
      <c r="G12" s="71">
        <v>8894</v>
      </c>
      <c r="H12" s="72">
        <v>20006405.309999999</v>
      </c>
    </row>
    <row r="13" spans="1:8" ht="11.25" customHeight="1" outlineLevel="2" x14ac:dyDescent="0.2">
      <c r="A13" s="73"/>
      <c r="B13" s="67" t="s">
        <v>13</v>
      </c>
      <c r="C13" s="70">
        <v>2269</v>
      </c>
      <c r="D13" s="69">
        <v>4904592</v>
      </c>
      <c r="E13" s="68">
        <v>-357</v>
      </c>
      <c r="F13" s="69">
        <v>-2316227.69</v>
      </c>
      <c r="G13" s="71">
        <v>1912</v>
      </c>
      <c r="H13" s="72">
        <v>2588364.31</v>
      </c>
    </row>
    <row r="14" spans="1:8" ht="11.25" customHeight="1" outlineLevel="2" x14ac:dyDescent="0.2">
      <c r="A14" s="73"/>
      <c r="B14" s="67" t="s">
        <v>7</v>
      </c>
      <c r="C14" s="70">
        <v>2328</v>
      </c>
      <c r="D14" s="69">
        <v>5806014</v>
      </c>
      <c r="E14" s="68">
        <v>0</v>
      </c>
      <c r="F14" s="69">
        <v>0</v>
      </c>
      <c r="G14" s="71">
        <v>2328</v>
      </c>
      <c r="H14" s="72">
        <v>5806014</v>
      </c>
    </row>
    <row r="15" spans="1:8" ht="11.25" customHeight="1" outlineLevel="2" x14ac:dyDescent="0.2">
      <c r="A15" s="73"/>
      <c r="B15" s="67" t="s">
        <v>8</v>
      </c>
      <c r="C15" s="70">
        <v>2328</v>
      </c>
      <c r="D15" s="69">
        <v>5806014</v>
      </c>
      <c r="E15" s="68">
        <v>0</v>
      </c>
      <c r="F15" s="69">
        <v>0</v>
      </c>
      <c r="G15" s="71">
        <v>2328</v>
      </c>
      <c r="H15" s="72">
        <v>5806014</v>
      </c>
    </row>
    <row r="16" spans="1:8" ht="11.25" customHeight="1" outlineLevel="2" x14ac:dyDescent="0.2">
      <c r="A16" s="73"/>
      <c r="B16" s="67" t="s">
        <v>9</v>
      </c>
      <c r="C16" s="70">
        <v>2326</v>
      </c>
      <c r="D16" s="69">
        <v>5806013</v>
      </c>
      <c r="E16" s="68">
        <v>0</v>
      </c>
      <c r="F16" s="69">
        <v>0</v>
      </c>
      <c r="G16" s="71">
        <v>2326</v>
      </c>
      <c r="H16" s="72">
        <v>5806013</v>
      </c>
    </row>
    <row r="17" spans="1:8" ht="11.25" customHeight="1" x14ac:dyDescent="0.2">
      <c r="A17" s="62" t="s">
        <v>25</v>
      </c>
      <c r="B17" s="62" t="s">
        <v>26</v>
      </c>
      <c r="C17" s="65">
        <v>2499</v>
      </c>
      <c r="D17" s="64">
        <v>4968830</v>
      </c>
      <c r="E17" s="65">
        <v>0</v>
      </c>
      <c r="F17" s="64">
        <v>-404554.78</v>
      </c>
      <c r="G17" s="65">
        <v>2499</v>
      </c>
      <c r="H17" s="64">
        <v>4564275.22</v>
      </c>
    </row>
    <row r="18" spans="1:8" ht="11.25" customHeight="1" outlineLevel="1" x14ac:dyDescent="0.2">
      <c r="A18" s="66"/>
      <c r="B18" s="67" t="s">
        <v>209</v>
      </c>
      <c r="C18" s="70">
        <v>2499</v>
      </c>
      <c r="D18" s="69">
        <v>4968830</v>
      </c>
      <c r="E18" s="70">
        <v>0</v>
      </c>
      <c r="F18" s="69">
        <v>-404554.78</v>
      </c>
      <c r="G18" s="71">
        <v>2499</v>
      </c>
      <c r="H18" s="72">
        <v>4564275.22</v>
      </c>
    </row>
    <row r="19" spans="1:8" ht="11.25" customHeight="1" outlineLevel="2" x14ac:dyDescent="0.2">
      <c r="A19" s="73"/>
      <c r="B19" s="67" t="s">
        <v>13</v>
      </c>
      <c r="C19" s="68">
        <v>482</v>
      </c>
      <c r="D19" s="69">
        <v>1030387.01</v>
      </c>
      <c r="E19" s="68">
        <v>0</v>
      </c>
      <c r="F19" s="69">
        <v>-404554.78</v>
      </c>
      <c r="G19" s="71">
        <v>482</v>
      </c>
      <c r="H19" s="72">
        <v>625832.23</v>
      </c>
    </row>
    <row r="20" spans="1:8" ht="11.25" customHeight="1" outlineLevel="2" x14ac:dyDescent="0.2">
      <c r="A20" s="73"/>
      <c r="B20" s="67" t="s">
        <v>7</v>
      </c>
      <c r="C20" s="70">
        <v>1132</v>
      </c>
      <c r="D20" s="69">
        <v>1998606</v>
      </c>
      <c r="E20" s="68">
        <v>0</v>
      </c>
      <c r="F20" s="69">
        <v>0</v>
      </c>
      <c r="G20" s="71">
        <v>1132</v>
      </c>
      <c r="H20" s="72">
        <v>1998606</v>
      </c>
    </row>
    <row r="21" spans="1:8" ht="11.25" customHeight="1" outlineLevel="2" x14ac:dyDescent="0.2">
      <c r="A21" s="73"/>
      <c r="B21" s="67" t="s">
        <v>8</v>
      </c>
      <c r="C21" s="68">
        <v>549</v>
      </c>
      <c r="D21" s="69">
        <v>1127409.99</v>
      </c>
      <c r="E21" s="68">
        <v>0</v>
      </c>
      <c r="F21" s="69">
        <v>0</v>
      </c>
      <c r="G21" s="71">
        <v>549</v>
      </c>
      <c r="H21" s="72">
        <v>1127409.99</v>
      </c>
    </row>
    <row r="22" spans="1:8" ht="11.25" customHeight="1" outlineLevel="2" x14ac:dyDescent="0.2">
      <c r="A22" s="73"/>
      <c r="B22" s="67" t="s">
        <v>9</v>
      </c>
      <c r="C22" s="68">
        <v>336</v>
      </c>
      <c r="D22" s="69">
        <v>812427</v>
      </c>
      <c r="E22" s="68">
        <v>0</v>
      </c>
      <c r="F22" s="69">
        <v>0</v>
      </c>
      <c r="G22" s="71">
        <v>336</v>
      </c>
      <c r="H22" s="72">
        <v>812427</v>
      </c>
    </row>
    <row r="23" spans="1:8" ht="11.25" customHeight="1" x14ac:dyDescent="0.2">
      <c r="A23" s="62" t="s">
        <v>29</v>
      </c>
      <c r="B23" s="62" t="s">
        <v>30</v>
      </c>
      <c r="C23" s="65">
        <v>1083</v>
      </c>
      <c r="D23" s="64">
        <v>2744233</v>
      </c>
      <c r="E23" s="65">
        <v>0</v>
      </c>
      <c r="F23" s="64">
        <v>-323607.03999999998</v>
      </c>
      <c r="G23" s="65">
        <v>1083</v>
      </c>
      <c r="H23" s="64">
        <v>2420625.96</v>
      </c>
    </row>
    <row r="24" spans="1:8" ht="11.25" customHeight="1" outlineLevel="1" x14ac:dyDescent="0.2">
      <c r="A24" s="66"/>
      <c r="B24" s="67" t="s">
        <v>209</v>
      </c>
      <c r="C24" s="70">
        <v>1083</v>
      </c>
      <c r="D24" s="69">
        <v>2744233</v>
      </c>
      <c r="E24" s="70">
        <v>0</v>
      </c>
      <c r="F24" s="69">
        <v>-323607.03999999998</v>
      </c>
      <c r="G24" s="71">
        <v>1083</v>
      </c>
      <c r="H24" s="72">
        <v>2420625.96</v>
      </c>
    </row>
    <row r="25" spans="1:8" ht="11.25" customHeight="1" outlineLevel="2" x14ac:dyDescent="0.2">
      <c r="A25" s="73"/>
      <c r="B25" s="67" t="s">
        <v>13</v>
      </c>
      <c r="C25" s="68">
        <v>94</v>
      </c>
      <c r="D25" s="69">
        <v>524636</v>
      </c>
      <c r="E25" s="68">
        <v>0</v>
      </c>
      <c r="F25" s="69">
        <v>-323607.03999999998</v>
      </c>
      <c r="G25" s="71">
        <v>94</v>
      </c>
      <c r="H25" s="72">
        <v>201028.96</v>
      </c>
    </row>
    <row r="26" spans="1:8" ht="11.25" customHeight="1" outlineLevel="2" x14ac:dyDescent="0.2">
      <c r="A26" s="73"/>
      <c r="B26" s="67" t="s">
        <v>7</v>
      </c>
      <c r="C26" s="68">
        <v>330</v>
      </c>
      <c r="D26" s="69">
        <v>739868</v>
      </c>
      <c r="E26" s="68">
        <v>0</v>
      </c>
      <c r="F26" s="69">
        <v>0</v>
      </c>
      <c r="G26" s="71">
        <v>330</v>
      </c>
      <c r="H26" s="72">
        <v>739868</v>
      </c>
    </row>
    <row r="27" spans="1:8" ht="11.25" customHeight="1" outlineLevel="2" x14ac:dyDescent="0.2">
      <c r="A27" s="73"/>
      <c r="B27" s="67" t="s">
        <v>8</v>
      </c>
      <c r="C27" s="68">
        <v>330</v>
      </c>
      <c r="D27" s="69">
        <v>739868</v>
      </c>
      <c r="E27" s="68">
        <v>0</v>
      </c>
      <c r="F27" s="69">
        <v>0</v>
      </c>
      <c r="G27" s="71">
        <v>330</v>
      </c>
      <c r="H27" s="72">
        <v>739868</v>
      </c>
    </row>
    <row r="28" spans="1:8" ht="11.25" customHeight="1" outlineLevel="2" x14ac:dyDescent="0.2">
      <c r="A28" s="73"/>
      <c r="B28" s="67" t="s">
        <v>9</v>
      </c>
      <c r="C28" s="68">
        <v>329</v>
      </c>
      <c r="D28" s="69">
        <v>739861</v>
      </c>
      <c r="E28" s="68">
        <v>0</v>
      </c>
      <c r="F28" s="69">
        <v>0</v>
      </c>
      <c r="G28" s="71">
        <v>329</v>
      </c>
      <c r="H28" s="72">
        <v>739861</v>
      </c>
    </row>
    <row r="29" spans="1:8" ht="11.25" customHeight="1" x14ac:dyDescent="0.2">
      <c r="A29" s="62" t="s">
        <v>43</v>
      </c>
      <c r="B29" s="62" t="s">
        <v>44</v>
      </c>
      <c r="C29" s="65">
        <v>1011</v>
      </c>
      <c r="D29" s="64">
        <v>2268923</v>
      </c>
      <c r="E29" s="65">
        <v>-78</v>
      </c>
      <c r="F29" s="64">
        <v>-457132.1</v>
      </c>
      <c r="G29" s="65">
        <v>933</v>
      </c>
      <c r="H29" s="64">
        <v>1811790.9</v>
      </c>
    </row>
    <row r="30" spans="1:8" ht="11.25" customHeight="1" outlineLevel="1" x14ac:dyDescent="0.2">
      <c r="A30" s="66"/>
      <c r="B30" s="67" t="s">
        <v>209</v>
      </c>
      <c r="C30" s="70">
        <v>1011</v>
      </c>
      <c r="D30" s="69">
        <v>2268923</v>
      </c>
      <c r="E30" s="70">
        <v>-78</v>
      </c>
      <c r="F30" s="69">
        <v>-457132.1</v>
      </c>
      <c r="G30" s="71">
        <v>933</v>
      </c>
      <c r="H30" s="72">
        <v>1811790.9</v>
      </c>
    </row>
    <row r="31" spans="1:8" ht="11.25" customHeight="1" outlineLevel="2" x14ac:dyDescent="0.2">
      <c r="A31" s="73"/>
      <c r="B31" s="67" t="s">
        <v>13</v>
      </c>
      <c r="C31" s="68">
        <v>253</v>
      </c>
      <c r="D31" s="69">
        <v>567231</v>
      </c>
      <c r="E31" s="68">
        <v>-78</v>
      </c>
      <c r="F31" s="69">
        <v>-457132.1</v>
      </c>
      <c r="G31" s="71">
        <v>175</v>
      </c>
      <c r="H31" s="72">
        <v>110098.9</v>
      </c>
    </row>
    <row r="32" spans="1:8" ht="11.25" customHeight="1" outlineLevel="2" x14ac:dyDescent="0.2">
      <c r="A32" s="73"/>
      <c r="B32" s="67" t="s">
        <v>7</v>
      </c>
      <c r="C32" s="68">
        <v>253</v>
      </c>
      <c r="D32" s="69">
        <v>567231</v>
      </c>
      <c r="E32" s="68">
        <v>0</v>
      </c>
      <c r="F32" s="69">
        <v>0</v>
      </c>
      <c r="G32" s="71">
        <v>253</v>
      </c>
      <c r="H32" s="72">
        <v>567231</v>
      </c>
    </row>
    <row r="33" spans="1:8" ht="11.25" customHeight="1" outlineLevel="2" x14ac:dyDescent="0.2">
      <c r="A33" s="73"/>
      <c r="B33" s="67" t="s">
        <v>8</v>
      </c>
      <c r="C33" s="68">
        <v>253</v>
      </c>
      <c r="D33" s="69">
        <v>567231</v>
      </c>
      <c r="E33" s="68">
        <v>0</v>
      </c>
      <c r="F33" s="69">
        <v>0</v>
      </c>
      <c r="G33" s="71">
        <v>253</v>
      </c>
      <c r="H33" s="72">
        <v>567231</v>
      </c>
    </row>
    <row r="34" spans="1:8" ht="11.25" customHeight="1" outlineLevel="2" x14ac:dyDescent="0.2">
      <c r="A34" s="73"/>
      <c r="B34" s="67" t="s">
        <v>9</v>
      </c>
      <c r="C34" s="68">
        <v>252</v>
      </c>
      <c r="D34" s="69">
        <v>567230</v>
      </c>
      <c r="E34" s="68">
        <v>0</v>
      </c>
      <c r="F34" s="69">
        <v>0</v>
      </c>
      <c r="G34" s="71">
        <v>252</v>
      </c>
      <c r="H34" s="72">
        <v>567230</v>
      </c>
    </row>
    <row r="35" spans="1:8" ht="11.25" customHeight="1" x14ac:dyDescent="0.2">
      <c r="A35" s="62" t="s">
        <v>55</v>
      </c>
      <c r="B35" s="62" t="s">
        <v>56</v>
      </c>
      <c r="C35" s="63">
        <v>220</v>
      </c>
      <c r="D35" s="64">
        <v>493245</v>
      </c>
      <c r="E35" s="63">
        <v>0</v>
      </c>
      <c r="F35" s="102">
        <v>-62516.59</v>
      </c>
      <c r="G35" s="65">
        <v>220</v>
      </c>
      <c r="H35" s="64">
        <v>430728.41</v>
      </c>
    </row>
    <row r="36" spans="1:8" ht="11.25" customHeight="1" outlineLevel="1" x14ac:dyDescent="0.2">
      <c r="A36" s="66"/>
      <c r="B36" s="67" t="s">
        <v>209</v>
      </c>
      <c r="C36" s="68">
        <v>220</v>
      </c>
      <c r="D36" s="69">
        <v>493245</v>
      </c>
      <c r="E36" s="68">
        <v>0</v>
      </c>
      <c r="F36" s="103">
        <v>-62516.59</v>
      </c>
      <c r="G36" s="71">
        <v>220</v>
      </c>
      <c r="H36" s="72">
        <v>430728.41</v>
      </c>
    </row>
    <row r="37" spans="1:8" ht="11.25" customHeight="1" outlineLevel="2" x14ac:dyDescent="0.2">
      <c r="A37" s="73"/>
      <c r="B37" s="67" t="s">
        <v>13</v>
      </c>
      <c r="C37" s="68">
        <v>55</v>
      </c>
      <c r="D37" s="69">
        <v>123312</v>
      </c>
      <c r="E37" s="70">
        <v>0</v>
      </c>
      <c r="F37" s="69">
        <v>-62516.59</v>
      </c>
      <c r="G37" s="71">
        <v>55</v>
      </c>
      <c r="H37" s="72">
        <v>60795.41</v>
      </c>
    </row>
    <row r="38" spans="1:8" ht="11.25" customHeight="1" outlineLevel="2" x14ac:dyDescent="0.2">
      <c r="A38" s="73"/>
      <c r="B38" s="67" t="s">
        <v>7</v>
      </c>
      <c r="C38" s="68">
        <v>55</v>
      </c>
      <c r="D38" s="69">
        <v>123312</v>
      </c>
      <c r="E38" s="70">
        <v>0</v>
      </c>
      <c r="F38" s="69">
        <v>0</v>
      </c>
      <c r="G38" s="71">
        <v>55</v>
      </c>
      <c r="H38" s="72">
        <v>123312</v>
      </c>
    </row>
    <row r="39" spans="1:8" ht="11.25" customHeight="1" outlineLevel="2" x14ac:dyDescent="0.2">
      <c r="A39" s="73"/>
      <c r="B39" s="67" t="s">
        <v>8</v>
      </c>
      <c r="C39" s="68">
        <v>55</v>
      </c>
      <c r="D39" s="69">
        <v>123312</v>
      </c>
      <c r="E39" s="70">
        <v>0</v>
      </c>
      <c r="F39" s="69">
        <v>0</v>
      </c>
      <c r="G39" s="71">
        <v>55</v>
      </c>
      <c r="H39" s="72">
        <v>123312</v>
      </c>
    </row>
    <row r="40" spans="1:8" ht="11.25" customHeight="1" outlineLevel="2" x14ac:dyDescent="0.2">
      <c r="A40" s="73"/>
      <c r="B40" s="67" t="s">
        <v>9</v>
      </c>
      <c r="C40" s="68">
        <v>55</v>
      </c>
      <c r="D40" s="69">
        <v>123309</v>
      </c>
      <c r="E40" s="70">
        <v>0</v>
      </c>
      <c r="F40" s="69">
        <v>0</v>
      </c>
      <c r="G40" s="71">
        <v>55</v>
      </c>
      <c r="H40" s="72">
        <v>123309</v>
      </c>
    </row>
    <row r="41" spans="1:8" ht="11.25" customHeight="1" x14ac:dyDescent="0.2">
      <c r="A41" s="62" t="s">
        <v>61</v>
      </c>
      <c r="B41" s="62" t="s">
        <v>62</v>
      </c>
      <c r="C41" s="65">
        <v>1231</v>
      </c>
      <c r="D41" s="64">
        <v>2762167</v>
      </c>
      <c r="E41" s="65">
        <v>-117</v>
      </c>
      <c r="F41" s="64">
        <v>-487678.59</v>
      </c>
      <c r="G41" s="65">
        <v>1114</v>
      </c>
      <c r="H41" s="64">
        <v>2274488.41</v>
      </c>
    </row>
    <row r="42" spans="1:8" ht="11.25" customHeight="1" outlineLevel="1" x14ac:dyDescent="0.2">
      <c r="A42" s="66"/>
      <c r="B42" s="67" t="s">
        <v>209</v>
      </c>
      <c r="C42" s="70">
        <v>1231</v>
      </c>
      <c r="D42" s="69">
        <v>2762167</v>
      </c>
      <c r="E42" s="70">
        <v>-117</v>
      </c>
      <c r="F42" s="69">
        <v>-487678.59</v>
      </c>
      <c r="G42" s="71">
        <v>1114</v>
      </c>
      <c r="H42" s="72">
        <v>2274488.41</v>
      </c>
    </row>
    <row r="43" spans="1:8" ht="11.25" customHeight="1" outlineLevel="2" x14ac:dyDescent="0.2">
      <c r="A43" s="73"/>
      <c r="B43" s="67" t="s">
        <v>13</v>
      </c>
      <c r="C43" s="68">
        <v>308</v>
      </c>
      <c r="D43" s="69">
        <v>690542</v>
      </c>
      <c r="E43" s="68">
        <v>-117</v>
      </c>
      <c r="F43" s="69">
        <v>-487678.59</v>
      </c>
      <c r="G43" s="71">
        <v>191</v>
      </c>
      <c r="H43" s="72">
        <v>202863.41</v>
      </c>
    </row>
    <row r="44" spans="1:8" ht="11.25" customHeight="1" outlineLevel="2" x14ac:dyDescent="0.2">
      <c r="A44" s="73"/>
      <c r="B44" s="67" t="s">
        <v>7</v>
      </c>
      <c r="C44" s="68">
        <v>308</v>
      </c>
      <c r="D44" s="69">
        <v>690542</v>
      </c>
      <c r="E44" s="70">
        <v>0</v>
      </c>
      <c r="F44" s="69">
        <v>0</v>
      </c>
      <c r="G44" s="71">
        <v>308</v>
      </c>
      <c r="H44" s="72">
        <v>690542</v>
      </c>
    </row>
    <row r="45" spans="1:8" ht="11.25" customHeight="1" outlineLevel="2" x14ac:dyDescent="0.2">
      <c r="A45" s="73"/>
      <c r="B45" s="67" t="s">
        <v>8</v>
      </c>
      <c r="C45" s="68">
        <v>308</v>
      </c>
      <c r="D45" s="69">
        <v>690542</v>
      </c>
      <c r="E45" s="70">
        <v>0</v>
      </c>
      <c r="F45" s="69">
        <v>0</v>
      </c>
      <c r="G45" s="71">
        <v>308</v>
      </c>
      <c r="H45" s="72">
        <v>690542</v>
      </c>
    </row>
    <row r="46" spans="1:8" ht="11.25" customHeight="1" outlineLevel="2" x14ac:dyDescent="0.2">
      <c r="A46" s="73"/>
      <c r="B46" s="67" t="s">
        <v>9</v>
      </c>
      <c r="C46" s="68">
        <v>307</v>
      </c>
      <c r="D46" s="69">
        <v>690541</v>
      </c>
      <c r="E46" s="70">
        <v>0</v>
      </c>
      <c r="F46" s="69">
        <v>0</v>
      </c>
      <c r="G46" s="71">
        <v>307</v>
      </c>
      <c r="H46" s="72">
        <v>690541</v>
      </c>
    </row>
    <row r="47" spans="1:8" ht="11.25" customHeight="1" x14ac:dyDescent="0.2">
      <c r="A47" s="62" t="s">
        <v>69</v>
      </c>
      <c r="B47" s="62" t="s">
        <v>70</v>
      </c>
      <c r="C47" s="63">
        <v>967</v>
      </c>
      <c r="D47" s="64">
        <v>2170274</v>
      </c>
      <c r="E47" s="65">
        <v>-163</v>
      </c>
      <c r="F47" s="64">
        <v>-430123.32</v>
      </c>
      <c r="G47" s="65">
        <v>804</v>
      </c>
      <c r="H47" s="64">
        <v>1740150.68</v>
      </c>
    </row>
    <row r="48" spans="1:8" ht="11.25" customHeight="1" outlineLevel="1" x14ac:dyDescent="0.2">
      <c r="A48" s="66"/>
      <c r="B48" s="67" t="s">
        <v>209</v>
      </c>
      <c r="C48" s="68">
        <v>967</v>
      </c>
      <c r="D48" s="69">
        <v>2170274</v>
      </c>
      <c r="E48" s="70">
        <v>-163</v>
      </c>
      <c r="F48" s="69">
        <v>-430123.32</v>
      </c>
      <c r="G48" s="71">
        <v>804</v>
      </c>
      <c r="H48" s="72">
        <v>1740150.68</v>
      </c>
    </row>
    <row r="49" spans="1:8" ht="11.25" customHeight="1" outlineLevel="2" x14ac:dyDescent="0.2">
      <c r="A49" s="73"/>
      <c r="B49" s="67" t="s">
        <v>13</v>
      </c>
      <c r="C49" s="68">
        <v>243</v>
      </c>
      <c r="D49" s="69">
        <v>542570</v>
      </c>
      <c r="E49" s="68">
        <v>-163</v>
      </c>
      <c r="F49" s="69">
        <v>-430123.32</v>
      </c>
      <c r="G49" s="71">
        <v>80</v>
      </c>
      <c r="H49" s="72">
        <v>112446.68</v>
      </c>
    </row>
    <row r="50" spans="1:8" ht="11.25" customHeight="1" outlineLevel="2" x14ac:dyDescent="0.2">
      <c r="A50" s="73"/>
      <c r="B50" s="67" t="s">
        <v>7</v>
      </c>
      <c r="C50" s="68">
        <v>243</v>
      </c>
      <c r="D50" s="69">
        <v>542570</v>
      </c>
      <c r="E50" s="68">
        <v>0</v>
      </c>
      <c r="F50" s="69">
        <v>0</v>
      </c>
      <c r="G50" s="71">
        <v>243</v>
      </c>
      <c r="H50" s="72">
        <v>542570</v>
      </c>
    </row>
    <row r="51" spans="1:8" ht="11.25" customHeight="1" outlineLevel="2" x14ac:dyDescent="0.2">
      <c r="A51" s="73"/>
      <c r="B51" s="67" t="s">
        <v>8</v>
      </c>
      <c r="C51" s="68">
        <v>243</v>
      </c>
      <c r="D51" s="69">
        <v>542570</v>
      </c>
      <c r="E51" s="68">
        <v>0</v>
      </c>
      <c r="F51" s="69">
        <v>0</v>
      </c>
      <c r="G51" s="71">
        <v>243</v>
      </c>
      <c r="H51" s="72">
        <v>542570</v>
      </c>
    </row>
    <row r="52" spans="1:8" ht="11.25" customHeight="1" outlineLevel="2" x14ac:dyDescent="0.2">
      <c r="A52" s="73"/>
      <c r="B52" s="67" t="s">
        <v>9</v>
      </c>
      <c r="C52" s="68">
        <v>238</v>
      </c>
      <c r="D52" s="69">
        <v>542564</v>
      </c>
      <c r="E52" s="68">
        <v>0</v>
      </c>
      <c r="F52" s="69">
        <v>0</v>
      </c>
      <c r="G52" s="71">
        <v>238</v>
      </c>
      <c r="H52" s="72">
        <v>542564</v>
      </c>
    </row>
    <row r="53" spans="1:8" ht="11.25" customHeight="1" x14ac:dyDescent="0.2">
      <c r="A53" s="62" t="s">
        <v>91</v>
      </c>
      <c r="B53" s="62" t="s">
        <v>92</v>
      </c>
      <c r="C53" s="63">
        <v>440</v>
      </c>
      <c r="D53" s="64">
        <v>986488</v>
      </c>
      <c r="E53" s="65">
        <v>-111</v>
      </c>
      <c r="F53" s="64">
        <v>-246623</v>
      </c>
      <c r="G53" s="65">
        <v>329</v>
      </c>
      <c r="H53" s="64">
        <v>739865</v>
      </c>
    </row>
    <row r="54" spans="1:8" ht="11.25" customHeight="1" outlineLevel="1" x14ac:dyDescent="0.2">
      <c r="A54" s="66"/>
      <c r="B54" s="67" t="s">
        <v>209</v>
      </c>
      <c r="C54" s="68">
        <v>440</v>
      </c>
      <c r="D54" s="69">
        <v>986488</v>
      </c>
      <c r="E54" s="70">
        <v>-111</v>
      </c>
      <c r="F54" s="69">
        <v>-246623</v>
      </c>
      <c r="G54" s="71">
        <v>329</v>
      </c>
      <c r="H54" s="72">
        <v>739865</v>
      </c>
    </row>
    <row r="55" spans="1:8" ht="11.25" customHeight="1" outlineLevel="2" x14ac:dyDescent="0.2">
      <c r="A55" s="73"/>
      <c r="B55" s="67" t="s">
        <v>13</v>
      </c>
      <c r="C55" s="68">
        <v>111</v>
      </c>
      <c r="D55" s="69">
        <v>246623</v>
      </c>
      <c r="E55" s="68">
        <v>-111</v>
      </c>
      <c r="F55" s="69">
        <v>-246623</v>
      </c>
      <c r="G55" s="71">
        <v>0</v>
      </c>
      <c r="H55" s="72">
        <v>0</v>
      </c>
    </row>
    <row r="56" spans="1:8" ht="11.25" customHeight="1" outlineLevel="2" x14ac:dyDescent="0.2">
      <c r="A56" s="73"/>
      <c r="B56" s="67" t="s">
        <v>7</v>
      </c>
      <c r="C56" s="68">
        <v>111</v>
      </c>
      <c r="D56" s="69">
        <v>246623</v>
      </c>
      <c r="E56" s="68">
        <v>0</v>
      </c>
      <c r="F56" s="69">
        <v>0</v>
      </c>
      <c r="G56" s="71">
        <v>111</v>
      </c>
      <c r="H56" s="72">
        <v>246623</v>
      </c>
    </row>
    <row r="57" spans="1:8" ht="11.25" customHeight="1" outlineLevel="2" x14ac:dyDescent="0.2">
      <c r="A57" s="73"/>
      <c r="B57" s="67" t="s">
        <v>8</v>
      </c>
      <c r="C57" s="68">
        <v>111</v>
      </c>
      <c r="D57" s="69">
        <v>246623</v>
      </c>
      <c r="E57" s="68">
        <v>0</v>
      </c>
      <c r="F57" s="69">
        <v>0</v>
      </c>
      <c r="G57" s="71">
        <v>111</v>
      </c>
      <c r="H57" s="72">
        <v>246623</v>
      </c>
    </row>
    <row r="58" spans="1:8" ht="11.25" customHeight="1" outlineLevel="2" x14ac:dyDescent="0.2">
      <c r="A58" s="73"/>
      <c r="B58" s="67" t="s">
        <v>9</v>
      </c>
      <c r="C58" s="68">
        <v>107</v>
      </c>
      <c r="D58" s="69">
        <v>246619</v>
      </c>
      <c r="E58" s="68">
        <v>0</v>
      </c>
      <c r="F58" s="69">
        <v>0</v>
      </c>
      <c r="G58" s="71">
        <v>107</v>
      </c>
      <c r="H58" s="72">
        <v>246619</v>
      </c>
    </row>
    <row r="59" spans="1:8" ht="21.75" customHeight="1" x14ac:dyDescent="0.2">
      <c r="A59" s="62" t="s">
        <v>107</v>
      </c>
      <c r="B59" s="62" t="s">
        <v>108</v>
      </c>
      <c r="C59" s="63">
        <v>616</v>
      </c>
      <c r="D59" s="64">
        <v>1381083</v>
      </c>
      <c r="E59" s="63">
        <v>0</v>
      </c>
      <c r="F59" s="102">
        <v>-194696.97</v>
      </c>
      <c r="G59" s="65">
        <v>616</v>
      </c>
      <c r="H59" s="64">
        <v>1186386.03</v>
      </c>
    </row>
    <row r="60" spans="1:8" ht="11.25" customHeight="1" outlineLevel="1" x14ac:dyDescent="0.2">
      <c r="A60" s="66"/>
      <c r="B60" s="67" t="s">
        <v>209</v>
      </c>
      <c r="C60" s="68">
        <v>616</v>
      </c>
      <c r="D60" s="69">
        <v>1381083</v>
      </c>
      <c r="E60" s="68">
        <v>0</v>
      </c>
      <c r="F60" s="103">
        <v>-194696.97</v>
      </c>
      <c r="G60" s="71">
        <v>616</v>
      </c>
      <c r="H60" s="72">
        <v>1186386.03</v>
      </c>
    </row>
    <row r="61" spans="1:8" ht="11.25" customHeight="1" outlineLevel="2" x14ac:dyDescent="0.2">
      <c r="A61" s="73"/>
      <c r="B61" s="67" t="s">
        <v>13</v>
      </c>
      <c r="C61" s="68">
        <v>155</v>
      </c>
      <c r="D61" s="69">
        <v>345271</v>
      </c>
      <c r="E61" s="70">
        <v>0</v>
      </c>
      <c r="F61" s="69">
        <v>-194696.97</v>
      </c>
      <c r="G61" s="71">
        <v>155</v>
      </c>
      <c r="H61" s="72">
        <v>150574.03</v>
      </c>
    </row>
    <row r="62" spans="1:8" ht="11.25" customHeight="1" outlineLevel="2" x14ac:dyDescent="0.2">
      <c r="A62" s="73"/>
      <c r="B62" s="67" t="s">
        <v>7</v>
      </c>
      <c r="C62" s="68">
        <v>155</v>
      </c>
      <c r="D62" s="69">
        <v>345271</v>
      </c>
      <c r="E62" s="68">
        <v>0</v>
      </c>
      <c r="F62" s="69">
        <v>0</v>
      </c>
      <c r="G62" s="71">
        <v>155</v>
      </c>
      <c r="H62" s="72">
        <v>345271</v>
      </c>
    </row>
    <row r="63" spans="1:8" ht="11.25" customHeight="1" outlineLevel="2" x14ac:dyDescent="0.2">
      <c r="A63" s="73"/>
      <c r="B63" s="67" t="s">
        <v>8</v>
      </c>
      <c r="C63" s="68">
        <v>155</v>
      </c>
      <c r="D63" s="69">
        <v>345271</v>
      </c>
      <c r="E63" s="70">
        <v>0</v>
      </c>
      <c r="F63" s="69">
        <v>0</v>
      </c>
      <c r="G63" s="71">
        <v>155</v>
      </c>
      <c r="H63" s="72">
        <v>345271</v>
      </c>
    </row>
    <row r="64" spans="1:8" ht="11.25" customHeight="1" outlineLevel="2" x14ac:dyDescent="0.2">
      <c r="A64" s="73"/>
      <c r="B64" s="67" t="s">
        <v>9</v>
      </c>
      <c r="C64" s="68">
        <v>151</v>
      </c>
      <c r="D64" s="69">
        <v>345270</v>
      </c>
      <c r="E64" s="70">
        <v>0</v>
      </c>
      <c r="F64" s="69">
        <v>0</v>
      </c>
      <c r="G64" s="71">
        <v>151</v>
      </c>
      <c r="H64" s="72">
        <v>345270</v>
      </c>
    </row>
    <row r="65" spans="1:8" ht="21.75" customHeight="1" x14ac:dyDescent="0.2">
      <c r="A65" s="62" t="s">
        <v>141</v>
      </c>
      <c r="B65" s="62" t="s">
        <v>142</v>
      </c>
      <c r="C65" s="65">
        <v>4031</v>
      </c>
      <c r="D65" s="64">
        <v>9835016</v>
      </c>
      <c r="E65" s="65">
        <v>0</v>
      </c>
      <c r="F65" s="64">
        <v>-2604339.21</v>
      </c>
      <c r="G65" s="65">
        <v>4031</v>
      </c>
      <c r="H65" s="64">
        <v>7230676.79</v>
      </c>
    </row>
    <row r="66" spans="1:8" ht="11.25" customHeight="1" outlineLevel="1" x14ac:dyDescent="0.2">
      <c r="A66" s="66"/>
      <c r="B66" s="67" t="s">
        <v>209</v>
      </c>
      <c r="C66" s="70">
        <v>4031</v>
      </c>
      <c r="D66" s="69">
        <v>9835016</v>
      </c>
      <c r="E66" s="70">
        <v>0</v>
      </c>
      <c r="F66" s="69">
        <v>-2604339.21</v>
      </c>
      <c r="G66" s="71">
        <v>4031</v>
      </c>
      <c r="H66" s="72">
        <v>7230676.79</v>
      </c>
    </row>
    <row r="67" spans="1:8" ht="11.25" customHeight="1" outlineLevel="2" x14ac:dyDescent="0.2">
      <c r="A67" s="73"/>
      <c r="B67" s="67" t="s">
        <v>13</v>
      </c>
      <c r="C67" s="68">
        <v>517</v>
      </c>
      <c r="D67" s="69">
        <v>1774755</v>
      </c>
      <c r="E67" s="68">
        <v>0</v>
      </c>
      <c r="F67" s="69">
        <v>-1274501.21</v>
      </c>
      <c r="G67" s="71">
        <v>517</v>
      </c>
      <c r="H67" s="72">
        <v>500253.79</v>
      </c>
    </row>
    <row r="68" spans="1:8" ht="11.25" customHeight="1" outlineLevel="2" x14ac:dyDescent="0.2">
      <c r="A68" s="73"/>
      <c r="B68" s="67" t="s">
        <v>7</v>
      </c>
      <c r="C68" s="70">
        <v>1172</v>
      </c>
      <c r="D68" s="69">
        <v>2686755</v>
      </c>
      <c r="E68" s="70">
        <v>0</v>
      </c>
      <c r="F68" s="69">
        <v>0</v>
      </c>
      <c r="G68" s="71">
        <v>1172</v>
      </c>
      <c r="H68" s="72">
        <v>2686755</v>
      </c>
    </row>
    <row r="69" spans="1:8" ht="11.25" customHeight="1" outlineLevel="2" x14ac:dyDescent="0.2">
      <c r="A69" s="73"/>
      <c r="B69" s="67" t="s">
        <v>8</v>
      </c>
      <c r="C69" s="70">
        <v>1172</v>
      </c>
      <c r="D69" s="69">
        <v>2686755</v>
      </c>
      <c r="E69" s="70">
        <v>0</v>
      </c>
      <c r="F69" s="69">
        <v>-1329838</v>
      </c>
      <c r="G69" s="71">
        <v>1172</v>
      </c>
      <c r="H69" s="72">
        <v>1356917</v>
      </c>
    </row>
    <row r="70" spans="1:8" ht="11.25" customHeight="1" outlineLevel="2" x14ac:dyDescent="0.2">
      <c r="A70" s="73"/>
      <c r="B70" s="67" t="s">
        <v>9</v>
      </c>
      <c r="C70" s="70">
        <v>1170</v>
      </c>
      <c r="D70" s="69">
        <v>2686751</v>
      </c>
      <c r="E70" s="70">
        <v>0</v>
      </c>
      <c r="F70" s="69">
        <v>0</v>
      </c>
      <c r="G70" s="71">
        <v>1170</v>
      </c>
      <c r="H70" s="72">
        <v>2686751</v>
      </c>
    </row>
    <row r="71" spans="1:8" ht="11.25" customHeight="1" x14ac:dyDescent="0.2">
      <c r="A71" s="62" t="s">
        <v>205</v>
      </c>
      <c r="B71" s="62" t="s">
        <v>206</v>
      </c>
      <c r="C71" s="63">
        <v>147</v>
      </c>
      <c r="D71" s="64">
        <v>1098720</v>
      </c>
      <c r="E71" s="65">
        <v>-20</v>
      </c>
      <c r="F71" s="64">
        <v>1309192</v>
      </c>
      <c r="G71" s="65">
        <v>127</v>
      </c>
      <c r="H71" s="64">
        <v>2407912</v>
      </c>
    </row>
    <row r="72" spans="1:8" ht="11.25" customHeight="1" outlineLevel="1" x14ac:dyDescent="0.2">
      <c r="A72" s="66"/>
      <c r="B72" s="67" t="s">
        <v>209</v>
      </c>
      <c r="C72" s="68">
        <v>147</v>
      </c>
      <c r="D72" s="69">
        <v>1098720</v>
      </c>
      <c r="E72" s="70">
        <v>-20</v>
      </c>
      <c r="F72" s="69">
        <v>1309192</v>
      </c>
      <c r="G72" s="71">
        <v>127</v>
      </c>
      <c r="H72" s="72">
        <v>2407912</v>
      </c>
    </row>
    <row r="73" spans="1:8" ht="11.25" customHeight="1" outlineLevel="2" x14ac:dyDescent="0.2">
      <c r="A73" s="73"/>
      <c r="B73" s="67" t="s">
        <v>13</v>
      </c>
      <c r="C73" s="68">
        <v>81</v>
      </c>
      <c r="D73" s="69">
        <v>950746</v>
      </c>
      <c r="E73" s="68">
        <v>-20</v>
      </c>
      <c r="F73" s="69">
        <v>-20646</v>
      </c>
      <c r="G73" s="71">
        <v>61</v>
      </c>
      <c r="H73" s="72">
        <v>930100</v>
      </c>
    </row>
    <row r="74" spans="1:8" ht="11.25" customHeight="1" outlineLevel="2" x14ac:dyDescent="0.2">
      <c r="A74" s="73"/>
      <c r="B74" s="67" t="s">
        <v>7</v>
      </c>
      <c r="C74" s="68">
        <v>22</v>
      </c>
      <c r="D74" s="69">
        <v>49324</v>
      </c>
      <c r="E74" s="68">
        <v>0</v>
      </c>
      <c r="F74" s="69">
        <v>1329838</v>
      </c>
      <c r="G74" s="71">
        <v>22</v>
      </c>
      <c r="H74" s="72">
        <v>1379162</v>
      </c>
    </row>
    <row r="75" spans="1:8" ht="11.25" customHeight="1" outlineLevel="2" x14ac:dyDescent="0.2">
      <c r="A75" s="73"/>
      <c r="B75" s="67" t="s">
        <v>8</v>
      </c>
      <c r="C75" s="68">
        <v>22</v>
      </c>
      <c r="D75" s="69">
        <v>50922</v>
      </c>
      <c r="E75" s="68">
        <v>0</v>
      </c>
      <c r="F75" s="69">
        <v>0</v>
      </c>
      <c r="G75" s="71">
        <v>22</v>
      </c>
      <c r="H75" s="72">
        <v>50922</v>
      </c>
    </row>
    <row r="76" spans="1:8" ht="11.25" customHeight="1" outlineLevel="2" x14ac:dyDescent="0.2">
      <c r="A76" s="73"/>
      <c r="B76" s="67" t="s">
        <v>9</v>
      </c>
      <c r="C76" s="68">
        <v>22</v>
      </c>
      <c r="D76" s="69">
        <v>47728</v>
      </c>
      <c r="E76" s="68">
        <v>0</v>
      </c>
      <c r="F76" s="69">
        <v>0</v>
      </c>
      <c r="G76" s="71">
        <v>22</v>
      </c>
      <c r="H76" s="72">
        <v>47728</v>
      </c>
    </row>
    <row r="77" spans="1:8" ht="11.25" customHeight="1" x14ac:dyDescent="0.2">
      <c r="A77" s="62" t="s">
        <v>113</v>
      </c>
      <c r="B77" s="62" t="s">
        <v>15</v>
      </c>
      <c r="C77" s="63">
        <v>764</v>
      </c>
      <c r="D77" s="64">
        <v>2735472.01</v>
      </c>
      <c r="E77" s="63">
        <v>0</v>
      </c>
      <c r="F77" s="102">
        <v>-495841.8</v>
      </c>
      <c r="G77" s="65">
        <v>764</v>
      </c>
      <c r="H77" s="64">
        <v>2239630.21</v>
      </c>
    </row>
    <row r="78" spans="1:8" ht="11.25" customHeight="1" outlineLevel="1" x14ac:dyDescent="0.2">
      <c r="A78" s="66"/>
      <c r="B78" s="67" t="s">
        <v>209</v>
      </c>
      <c r="C78" s="68">
        <v>764</v>
      </c>
      <c r="D78" s="69">
        <v>2735472.01</v>
      </c>
      <c r="E78" s="68">
        <v>0</v>
      </c>
      <c r="F78" s="103">
        <v>-495841.8</v>
      </c>
      <c r="G78" s="71">
        <v>764</v>
      </c>
      <c r="H78" s="72">
        <v>2239630.21</v>
      </c>
    </row>
    <row r="79" spans="1:8" ht="11.25" customHeight="1" outlineLevel="2" x14ac:dyDescent="0.2">
      <c r="A79" s="73"/>
      <c r="B79" s="67" t="s">
        <v>7</v>
      </c>
      <c r="C79" s="68">
        <v>15</v>
      </c>
      <c r="D79" s="69">
        <v>289273.25</v>
      </c>
      <c r="E79" s="68">
        <v>46</v>
      </c>
      <c r="F79" s="69">
        <v>371977.96</v>
      </c>
      <c r="G79" s="71">
        <v>61</v>
      </c>
      <c r="H79" s="72">
        <v>661251.21</v>
      </c>
    </row>
    <row r="80" spans="1:8" ht="11.25" customHeight="1" outlineLevel="2" x14ac:dyDescent="0.2">
      <c r="A80" s="73"/>
      <c r="B80" s="67" t="s">
        <v>8</v>
      </c>
      <c r="C80" s="68">
        <v>375</v>
      </c>
      <c r="D80" s="69">
        <v>1223101.8799999999</v>
      </c>
      <c r="E80" s="68">
        <v>-23</v>
      </c>
      <c r="F80" s="69">
        <v>-433909.88</v>
      </c>
      <c r="G80" s="71">
        <v>352</v>
      </c>
      <c r="H80" s="72">
        <v>789192</v>
      </c>
    </row>
    <row r="81" spans="1:8" ht="11.25" customHeight="1" outlineLevel="2" x14ac:dyDescent="0.2">
      <c r="A81" s="73"/>
      <c r="B81" s="67" t="s">
        <v>9</v>
      </c>
      <c r="C81" s="68">
        <v>374</v>
      </c>
      <c r="D81" s="69">
        <v>1223096.8799999999</v>
      </c>
      <c r="E81" s="68">
        <v>-23</v>
      </c>
      <c r="F81" s="69">
        <v>-433909.88</v>
      </c>
      <c r="G81" s="71">
        <v>351</v>
      </c>
      <c r="H81" s="72">
        <v>789187</v>
      </c>
    </row>
    <row r="82" spans="1:8" ht="11.25" customHeight="1" x14ac:dyDescent="0.2">
      <c r="A82" s="62" t="s">
        <v>115</v>
      </c>
      <c r="B82" s="62" t="s">
        <v>116</v>
      </c>
      <c r="C82" s="65">
        <v>2273</v>
      </c>
      <c r="D82" s="64">
        <v>6977977.8200000003</v>
      </c>
      <c r="E82" s="65">
        <v>-54</v>
      </c>
      <c r="F82" s="64">
        <v>-1315488.8500000001</v>
      </c>
      <c r="G82" s="65">
        <v>2219</v>
      </c>
      <c r="H82" s="64">
        <v>5662488.9699999997</v>
      </c>
    </row>
    <row r="83" spans="1:8" ht="11.25" customHeight="1" outlineLevel="1" x14ac:dyDescent="0.2">
      <c r="A83" s="66"/>
      <c r="B83" s="67" t="s">
        <v>209</v>
      </c>
      <c r="C83" s="70">
        <v>2273</v>
      </c>
      <c r="D83" s="69">
        <v>6977977.8200000003</v>
      </c>
      <c r="E83" s="70">
        <v>-54</v>
      </c>
      <c r="F83" s="69">
        <v>-1315488.8500000001</v>
      </c>
      <c r="G83" s="71">
        <v>2219</v>
      </c>
      <c r="H83" s="72">
        <v>5662488.9699999997</v>
      </c>
    </row>
    <row r="84" spans="1:8" ht="11.25" customHeight="1" outlineLevel="2" x14ac:dyDescent="0.2">
      <c r="A84" s="73"/>
      <c r="B84" s="67" t="s">
        <v>7</v>
      </c>
      <c r="C84" s="68">
        <v>129</v>
      </c>
      <c r="D84" s="69">
        <v>758006.46</v>
      </c>
      <c r="E84" s="68">
        <v>334</v>
      </c>
      <c r="F84" s="69">
        <v>958530.51</v>
      </c>
      <c r="G84" s="71">
        <v>463</v>
      </c>
      <c r="H84" s="72">
        <v>1716536.97</v>
      </c>
    </row>
    <row r="85" spans="1:8" ht="11.25" customHeight="1" outlineLevel="2" x14ac:dyDescent="0.2">
      <c r="A85" s="73"/>
      <c r="B85" s="67" t="s">
        <v>8</v>
      </c>
      <c r="C85" s="70">
        <v>1072</v>
      </c>
      <c r="D85" s="69">
        <v>3109985.68</v>
      </c>
      <c r="E85" s="70">
        <v>-194</v>
      </c>
      <c r="F85" s="69">
        <v>-1137009.68</v>
      </c>
      <c r="G85" s="71">
        <v>878</v>
      </c>
      <c r="H85" s="72">
        <v>1972976</v>
      </c>
    </row>
    <row r="86" spans="1:8" ht="11.25" customHeight="1" outlineLevel="2" x14ac:dyDescent="0.2">
      <c r="A86" s="73"/>
      <c r="B86" s="67" t="s">
        <v>9</v>
      </c>
      <c r="C86" s="70">
        <v>1072</v>
      </c>
      <c r="D86" s="69">
        <v>3109985.68</v>
      </c>
      <c r="E86" s="70">
        <v>-194</v>
      </c>
      <c r="F86" s="69">
        <v>-1137009.68</v>
      </c>
      <c r="G86" s="71">
        <v>878</v>
      </c>
      <c r="H86" s="72">
        <v>1972976</v>
      </c>
    </row>
    <row r="87" spans="1:8" ht="11.25" customHeight="1" x14ac:dyDescent="0.2">
      <c r="A87" s="62" t="s">
        <v>121</v>
      </c>
      <c r="B87" s="62" t="s">
        <v>122</v>
      </c>
      <c r="C87" s="63">
        <v>88</v>
      </c>
      <c r="D87" s="64">
        <v>197298</v>
      </c>
      <c r="E87" s="63">
        <v>-24</v>
      </c>
      <c r="F87" s="102">
        <v>-49324</v>
      </c>
      <c r="G87" s="65">
        <v>64</v>
      </c>
      <c r="H87" s="64">
        <v>147974</v>
      </c>
    </row>
    <row r="88" spans="1:8" ht="11.25" customHeight="1" outlineLevel="1" x14ac:dyDescent="0.2">
      <c r="A88" s="66"/>
      <c r="B88" s="67" t="s">
        <v>209</v>
      </c>
      <c r="C88" s="68">
        <v>88</v>
      </c>
      <c r="D88" s="69">
        <v>197298</v>
      </c>
      <c r="E88" s="68">
        <v>-24</v>
      </c>
      <c r="F88" s="103">
        <v>-49324</v>
      </c>
      <c r="G88" s="71">
        <v>64</v>
      </c>
      <c r="H88" s="72">
        <v>147974</v>
      </c>
    </row>
    <row r="89" spans="1:8" ht="11.25" customHeight="1" outlineLevel="2" x14ac:dyDescent="0.2">
      <c r="A89" s="73"/>
      <c r="B89" s="67" t="s">
        <v>7</v>
      </c>
      <c r="C89" s="68">
        <v>12</v>
      </c>
      <c r="D89" s="69">
        <v>24662</v>
      </c>
      <c r="E89" s="68">
        <v>12</v>
      </c>
      <c r="F89" s="103">
        <v>24662</v>
      </c>
      <c r="G89" s="71">
        <v>24</v>
      </c>
      <c r="H89" s="72">
        <v>49324</v>
      </c>
    </row>
    <row r="90" spans="1:8" ht="11.25" customHeight="1" outlineLevel="2" x14ac:dyDescent="0.2">
      <c r="A90" s="73"/>
      <c r="B90" s="67" t="s">
        <v>8</v>
      </c>
      <c r="C90" s="68">
        <v>38</v>
      </c>
      <c r="D90" s="69">
        <v>86318</v>
      </c>
      <c r="E90" s="68">
        <v>-18</v>
      </c>
      <c r="F90" s="103">
        <v>-36993</v>
      </c>
      <c r="G90" s="71">
        <v>20</v>
      </c>
      <c r="H90" s="72">
        <v>49325</v>
      </c>
    </row>
    <row r="91" spans="1:8" ht="11.25" customHeight="1" outlineLevel="2" x14ac:dyDescent="0.2">
      <c r="A91" s="73"/>
      <c r="B91" s="67" t="s">
        <v>9</v>
      </c>
      <c r="C91" s="68">
        <v>38</v>
      </c>
      <c r="D91" s="69">
        <v>86318</v>
      </c>
      <c r="E91" s="68">
        <v>-18</v>
      </c>
      <c r="F91" s="103">
        <v>-36993</v>
      </c>
      <c r="G91" s="71">
        <v>20</v>
      </c>
      <c r="H91" s="72">
        <v>49325</v>
      </c>
    </row>
    <row r="92" spans="1:8" ht="11.25" customHeight="1" x14ac:dyDescent="0.2">
      <c r="A92" s="62" t="s">
        <v>123</v>
      </c>
      <c r="B92" s="62" t="s">
        <v>124</v>
      </c>
      <c r="C92" s="63">
        <v>266</v>
      </c>
      <c r="D92" s="64">
        <v>680986.9</v>
      </c>
      <c r="E92" s="65">
        <v>-32</v>
      </c>
      <c r="F92" s="64">
        <v>-121805.3</v>
      </c>
      <c r="G92" s="65">
        <v>234</v>
      </c>
      <c r="H92" s="64">
        <v>559181.6</v>
      </c>
    </row>
    <row r="93" spans="1:8" ht="11.25" customHeight="1" outlineLevel="1" x14ac:dyDescent="0.2">
      <c r="A93" s="66"/>
      <c r="B93" s="67" t="s">
        <v>209</v>
      </c>
      <c r="C93" s="68">
        <v>266</v>
      </c>
      <c r="D93" s="69">
        <v>680986.9</v>
      </c>
      <c r="E93" s="70">
        <v>-32</v>
      </c>
      <c r="F93" s="69">
        <v>-121805.3</v>
      </c>
      <c r="G93" s="71">
        <v>234</v>
      </c>
      <c r="H93" s="72">
        <v>559181.6</v>
      </c>
    </row>
    <row r="94" spans="1:8" ht="11.25" customHeight="1" outlineLevel="2" x14ac:dyDescent="0.2">
      <c r="A94" s="73"/>
      <c r="B94" s="67" t="s">
        <v>7</v>
      </c>
      <c r="C94" s="68">
        <v>28</v>
      </c>
      <c r="D94" s="69">
        <v>81462.73</v>
      </c>
      <c r="E94" s="70">
        <v>52</v>
      </c>
      <c r="F94" s="69">
        <v>122582.87</v>
      </c>
      <c r="G94" s="71">
        <v>80</v>
      </c>
      <c r="H94" s="72">
        <v>204045.6</v>
      </c>
    </row>
    <row r="95" spans="1:8" ht="11.25" customHeight="1" outlineLevel="2" x14ac:dyDescent="0.2">
      <c r="A95" s="73"/>
      <c r="B95" s="67" t="s">
        <v>8</v>
      </c>
      <c r="C95" s="68">
        <v>119</v>
      </c>
      <c r="D95" s="69">
        <v>299762.09000000003</v>
      </c>
      <c r="E95" s="68">
        <v>-42</v>
      </c>
      <c r="F95" s="103">
        <v>-122194.09</v>
      </c>
      <c r="G95" s="71">
        <v>77</v>
      </c>
      <c r="H95" s="72">
        <v>177568</v>
      </c>
    </row>
    <row r="96" spans="1:8" ht="11.25" customHeight="1" outlineLevel="2" x14ac:dyDescent="0.2">
      <c r="A96" s="73"/>
      <c r="B96" s="67" t="s">
        <v>9</v>
      </c>
      <c r="C96" s="68">
        <v>119</v>
      </c>
      <c r="D96" s="69">
        <v>299762.08</v>
      </c>
      <c r="E96" s="68">
        <v>-42</v>
      </c>
      <c r="F96" s="103">
        <v>-122194.08</v>
      </c>
      <c r="G96" s="71">
        <v>77</v>
      </c>
      <c r="H96" s="72">
        <v>177568</v>
      </c>
    </row>
    <row r="97" spans="1:8" ht="11.25" customHeight="1" x14ac:dyDescent="0.2">
      <c r="A97" s="62" t="s">
        <v>125</v>
      </c>
      <c r="B97" s="62" t="s">
        <v>126</v>
      </c>
      <c r="C97" s="63">
        <v>182</v>
      </c>
      <c r="D97" s="64">
        <v>708074.32</v>
      </c>
      <c r="E97" s="65">
        <v>0</v>
      </c>
      <c r="F97" s="64">
        <v>-147517.98000000001</v>
      </c>
      <c r="G97" s="65">
        <v>182</v>
      </c>
      <c r="H97" s="64">
        <v>560556.34</v>
      </c>
    </row>
    <row r="98" spans="1:8" ht="11.25" customHeight="1" outlineLevel="1" x14ac:dyDescent="0.2">
      <c r="A98" s="66"/>
      <c r="B98" s="67" t="s">
        <v>209</v>
      </c>
      <c r="C98" s="68">
        <v>182</v>
      </c>
      <c r="D98" s="69">
        <v>708074.32</v>
      </c>
      <c r="E98" s="70">
        <v>0</v>
      </c>
      <c r="F98" s="69">
        <v>-147517.98000000001</v>
      </c>
      <c r="G98" s="71">
        <v>182</v>
      </c>
      <c r="H98" s="72">
        <v>560556.34</v>
      </c>
    </row>
    <row r="99" spans="1:8" ht="11.25" customHeight="1" outlineLevel="2" x14ac:dyDescent="0.2">
      <c r="A99" s="73"/>
      <c r="B99" s="67" t="s">
        <v>7</v>
      </c>
      <c r="C99" s="68">
        <v>3</v>
      </c>
      <c r="D99" s="69">
        <v>78370.080000000002</v>
      </c>
      <c r="E99" s="70">
        <v>4</v>
      </c>
      <c r="F99" s="69">
        <v>87592.26</v>
      </c>
      <c r="G99" s="71">
        <v>7</v>
      </c>
      <c r="H99" s="72">
        <v>165962.34</v>
      </c>
    </row>
    <row r="100" spans="1:8" ht="11.25" customHeight="1" outlineLevel="2" x14ac:dyDescent="0.2">
      <c r="A100" s="73"/>
      <c r="B100" s="67" t="s">
        <v>8</v>
      </c>
      <c r="C100" s="68">
        <v>90</v>
      </c>
      <c r="D100" s="69">
        <v>314852.12</v>
      </c>
      <c r="E100" s="68">
        <v>-2</v>
      </c>
      <c r="F100" s="103">
        <v>-117555.12</v>
      </c>
      <c r="G100" s="71">
        <v>88</v>
      </c>
      <c r="H100" s="72">
        <v>197297</v>
      </c>
    </row>
    <row r="101" spans="1:8" ht="11.25" customHeight="1" outlineLevel="2" x14ac:dyDescent="0.2">
      <c r="A101" s="73"/>
      <c r="B101" s="67" t="s">
        <v>9</v>
      </c>
      <c r="C101" s="68">
        <v>89</v>
      </c>
      <c r="D101" s="69">
        <v>314852.12</v>
      </c>
      <c r="E101" s="68">
        <v>-2</v>
      </c>
      <c r="F101" s="103">
        <v>-117555.12</v>
      </c>
      <c r="G101" s="71">
        <v>87</v>
      </c>
      <c r="H101" s="72">
        <v>197297</v>
      </c>
    </row>
    <row r="102" spans="1:8" ht="11.25" customHeight="1" collapsed="1" x14ac:dyDescent="0.2">
      <c r="A102" s="211" t="s">
        <v>194</v>
      </c>
      <c r="B102" s="211"/>
      <c r="C102" s="65">
        <v>28760</v>
      </c>
      <c r="D102" s="64">
        <v>67328400</v>
      </c>
      <c r="E102" s="65">
        <v>-1207</v>
      </c>
      <c r="F102" s="64">
        <v>-9145155.4000000004</v>
      </c>
      <c r="G102" s="65">
        <v>27553</v>
      </c>
      <c r="H102" s="64">
        <v>58183244.600000001</v>
      </c>
    </row>
  </sheetData>
  <autoFilter ref="B1:B102"/>
  <mergeCells count="8">
    <mergeCell ref="A102:B102"/>
    <mergeCell ref="F1:H1"/>
    <mergeCell ref="B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2" orientation="portrait" r:id="rId1"/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9"/>
  <sheetViews>
    <sheetView view="pageBreakPreview" zoomScale="140" zoomScaleNormal="120" zoomScaleSheetLayoutView="14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defaultColWidth="10.6640625" defaultRowHeight="12" outlineLevelRow="2" x14ac:dyDescent="0.2"/>
  <cols>
    <col min="1" max="1" width="9.83203125" customWidth="1"/>
    <col min="2" max="2" width="26.83203125" customWidth="1"/>
    <col min="3" max="3" width="13" customWidth="1"/>
    <col min="4" max="4" width="14" customWidth="1"/>
    <col min="5" max="5" width="15.6640625" customWidth="1"/>
    <col min="6" max="6" width="12.33203125" customWidth="1"/>
    <col min="7" max="7" width="14.1640625" customWidth="1"/>
    <col min="8" max="8" width="18" customWidth="1"/>
    <col min="253" max="253" width="8" customWidth="1"/>
    <col min="254" max="254" width="26.83203125" customWidth="1"/>
    <col min="255" max="255" width="8.5" customWidth="1"/>
    <col min="256" max="256" width="14.1640625" customWidth="1"/>
    <col min="257" max="257" width="13.33203125" customWidth="1"/>
    <col min="258" max="258" width="14.6640625" customWidth="1"/>
    <col min="259" max="259" width="9.33203125" customWidth="1"/>
    <col min="260" max="260" width="14" customWidth="1"/>
    <col min="509" max="509" width="8" customWidth="1"/>
    <col min="510" max="510" width="26.83203125" customWidth="1"/>
    <col min="511" max="511" width="8.5" customWidth="1"/>
    <col min="512" max="512" width="14.1640625" customWidth="1"/>
    <col min="513" max="513" width="13.33203125" customWidth="1"/>
    <col min="514" max="514" width="14.6640625" customWidth="1"/>
    <col min="515" max="515" width="9.33203125" customWidth="1"/>
    <col min="516" max="516" width="14" customWidth="1"/>
    <col min="765" max="765" width="8" customWidth="1"/>
    <col min="766" max="766" width="26.83203125" customWidth="1"/>
    <col min="767" max="767" width="8.5" customWidth="1"/>
    <col min="768" max="768" width="14.1640625" customWidth="1"/>
    <col min="769" max="769" width="13.33203125" customWidth="1"/>
    <col min="770" max="770" width="14.6640625" customWidth="1"/>
    <col min="771" max="771" width="9.33203125" customWidth="1"/>
    <col min="772" max="772" width="14" customWidth="1"/>
    <col min="1021" max="1021" width="8" customWidth="1"/>
    <col min="1022" max="1022" width="26.83203125" customWidth="1"/>
    <col min="1023" max="1023" width="8.5" customWidth="1"/>
    <col min="1024" max="1024" width="14.1640625" customWidth="1"/>
    <col min="1025" max="1025" width="13.33203125" customWidth="1"/>
    <col min="1026" max="1026" width="14.6640625" customWidth="1"/>
    <col min="1027" max="1027" width="9.33203125" customWidth="1"/>
    <col min="1028" max="1028" width="14" customWidth="1"/>
    <col min="1277" max="1277" width="8" customWidth="1"/>
    <col min="1278" max="1278" width="26.83203125" customWidth="1"/>
    <col min="1279" max="1279" width="8.5" customWidth="1"/>
    <col min="1280" max="1280" width="14.1640625" customWidth="1"/>
    <col min="1281" max="1281" width="13.33203125" customWidth="1"/>
    <col min="1282" max="1282" width="14.6640625" customWidth="1"/>
    <col min="1283" max="1283" width="9.33203125" customWidth="1"/>
    <col min="1284" max="1284" width="14" customWidth="1"/>
    <col min="1533" max="1533" width="8" customWidth="1"/>
    <col min="1534" max="1534" width="26.83203125" customWidth="1"/>
    <col min="1535" max="1535" width="8.5" customWidth="1"/>
    <col min="1536" max="1536" width="14.1640625" customWidth="1"/>
    <col min="1537" max="1537" width="13.33203125" customWidth="1"/>
    <col min="1538" max="1538" width="14.6640625" customWidth="1"/>
    <col min="1539" max="1539" width="9.33203125" customWidth="1"/>
    <col min="1540" max="1540" width="14" customWidth="1"/>
    <col min="1789" max="1789" width="8" customWidth="1"/>
    <col min="1790" max="1790" width="26.83203125" customWidth="1"/>
    <col min="1791" max="1791" width="8.5" customWidth="1"/>
    <col min="1792" max="1792" width="14.1640625" customWidth="1"/>
    <col min="1793" max="1793" width="13.33203125" customWidth="1"/>
    <col min="1794" max="1794" width="14.6640625" customWidth="1"/>
    <col min="1795" max="1795" width="9.33203125" customWidth="1"/>
    <col min="1796" max="1796" width="14" customWidth="1"/>
    <col min="2045" max="2045" width="8" customWidth="1"/>
    <col min="2046" max="2046" width="26.83203125" customWidth="1"/>
    <col min="2047" max="2047" width="8.5" customWidth="1"/>
    <col min="2048" max="2048" width="14.1640625" customWidth="1"/>
    <col min="2049" max="2049" width="13.33203125" customWidth="1"/>
    <col min="2050" max="2050" width="14.6640625" customWidth="1"/>
    <col min="2051" max="2051" width="9.33203125" customWidth="1"/>
    <col min="2052" max="2052" width="14" customWidth="1"/>
    <col min="2301" max="2301" width="8" customWidth="1"/>
    <col min="2302" max="2302" width="26.83203125" customWidth="1"/>
    <col min="2303" max="2303" width="8.5" customWidth="1"/>
    <col min="2304" max="2304" width="14.1640625" customWidth="1"/>
    <col min="2305" max="2305" width="13.33203125" customWidth="1"/>
    <col min="2306" max="2306" width="14.6640625" customWidth="1"/>
    <col min="2307" max="2307" width="9.33203125" customWidth="1"/>
    <col min="2308" max="2308" width="14" customWidth="1"/>
    <col min="2557" max="2557" width="8" customWidth="1"/>
    <col min="2558" max="2558" width="26.83203125" customWidth="1"/>
    <col min="2559" max="2559" width="8.5" customWidth="1"/>
    <col min="2560" max="2560" width="14.1640625" customWidth="1"/>
    <col min="2561" max="2561" width="13.33203125" customWidth="1"/>
    <col min="2562" max="2562" width="14.6640625" customWidth="1"/>
    <col min="2563" max="2563" width="9.33203125" customWidth="1"/>
    <col min="2564" max="2564" width="14" customWidth="1"/>
    <col min="2813" max="2813" width="8" customWidth="1"/>
    <col min="2814" max="2814" width="26.83203125" customWidth="1"/>
    <col min="2815" max="2815" width="8.5" customWidth="1"/>
    <col min="2816" max="2816" width="14.1640625" customWidth="1"/>
    <col min="2817" max="2817" width="13.33203125" customWidth="1"/>
    <col min="2818" max="2818" width="14.6640625" customWidth="1"/>
    <col min="2819" max="2819" width="9.33203125" customWidth="1"/>
    <col min="2820" max="2820" width="14" customWidth="1"/>
    <col min="3069" max="3069" width="8" customWidth="1"/>
    <col min="3070" max="3070" width="26.83203125" customWidth="1"/>
    <col min="3071" max="3071" width="8.5" customWidth="1"/>
    <col min="3072" max="3072" width="14.1640625" customWidth="1"/>
    <col min="3073" max="3073" width="13.33203125" customWidth="1"/>
    <col min="3074" max="3074" width="14.6640625" customWidth="1"/>
    <col min="3075" max="3075" width="9.33203125" customWidth="1"/>
    <col min="3076" max="3076" width="14" customWidth="1"/>
    <col min="3325" max="3325" width="8" customWidth="1"/>
    <col min="3326" max="3326" width="26.83203125" customWidth="1"/>
    <col min="3327" max="3327" width="8.5" customWidth="1"/>
    <col min="3328" max="3328" width="14.1640625" customWidth="1"/>
    <col min="3329" max="3329" width="13.33203125" customWidth="1"/>
    <col min="3330" max="3330" width="14.6640625" customWidth="1"/>
    <col min="3331" max="3331" width="9.33203125" customWidth="1"/>
    <col min="3332" max="3332" width="14" customWidth="1"/>
    <col min="3581" max="3581" width="8" customWidth="1"/>
    <col min="3582" max="3582" width="26.83203125" customWidth="1"/>
    <col min="3583" max="3583" width="8.5" customWidth="1"/>
    <col min="3584" max="3584" width="14.1640625" customWidth="1"/>
    <col min="3585" max="3585" width="13.33203125" customWidth="1"/>
    <col min="3586" max="3586" width="14.6640625" customWidth="1"/>
    <col min="3587" max="3587" width="9.33203125" customWidth="1"/>
    <col min="3588" max="3588" width="14" customWidth="1"/>
    <col min="3837" max="3837" width="8" customWidth="1"/>
    <col min="3838" max="3838" width="26.83203125" customWidth="1"/>
    <col min="3839" max="3839" width="8.5" customWidth="1"/>
    <col min="3840" max="3840" width="14.1640625" customWidth="1"/>
    <col min="3841" max="3841" width="13.33203125" customWidth="1"/>
    <col min="3842" max="3842" width="14.6640625" customWidth="1"/>
    <col min="3843" max="3843" width="9.33203125" customWidth="1"/>
    <col min="3844" max="3844" width="14" customWidth="1"/>
    <col min="4093" max="4093" width="8" customWidth="1"/>
    <col min="4094" max="4094" width="26.83203125" customWidth="1"/>
    <col min="4095" max="4095" width="8.5" customWidth="1"/>
    <col min="4096" max="4096" width="14.1640625" customWidth="1"/>
    <col min="4097" max="4097" width="13.33203125" customWidth="1"/>
    <col min="4098" max="4098" width="14.6640625" customWidth="1"/>
    <col min="4099" max="4099" width="9.33203125" customWidth="1"/>
    <col min="4100" max="4100" width="14" customWidth="1"/>
    <col min="4349" max="4349" width="8" customWidth="1"/>
    <col min="4350" max="4350" width="26.83203125" customWidth="1"/>
    <col min="4351" max="4351" width="8.5" customWidth="1"/>
    <col min="4352" max="4352" width="14.1640625" customWidth="1"/>
    <col min="4353" max="4353" width="13.33203125" customWidth="1"/>
    <col min="4354" max="4354" width="14.6640625" customWidth="1"/>
    <col min="4355" max="4355" width="9.33203125" customWidth="1"/>
    <col min="4356" max="4356" width="14" customWidth="1"/>
    <col min="4605" max="4605" width="8" customWidth="1"/>
    <col min="4606" max="4606" width="26.83203125" customWidth="1"/>
    <col min="4607" max="4607" width="8.5" customWidth="1"/>
    <col min="4608" max="4608" width="14.1640625" customWidth="1"/>
    <col min="4609" max="4609" width="13.33203125" customWidth="1"/>
    <col min="4610" max="4610" width="14.6640625" customWidth="1"/>
    <col min="4611" max="4611" width="9.33203125" customWidth="1"/>
    <col min="4612" max="4612" width="14" customWidth="1"/>
    <col min="4861" max="4861" width="8" customWidth="1"/>
    <col min="4862" max="4862" width="26.83203125" customWidth="1"/>
    <col min="4863" max="4863" width="8.5" customWidth="1"/>
    <col min="4864" max="4864" width="14.1640625" customWidth="1"/>
    <col min="4865" max="4865" width="13.33203125" customWidth="1"/>
    <col min="4866" max="4866" width="14.6640625" customWidth="1"/>
    <col min="4867" max="4867" width="9.33203125" customWidth="1"/>
    <col min="4868" max="4868" width="14" customWidth="1"/>
    <col min="5117" max="5117" width="8" customWidth="1"/>
    <col min="5118" max="5118" width="26.83203125" customWidth="1"/>
    <col min="5119" max="5119" width="8.5" customWidth="1"/>
    <col min="5120" max="5120" width="14.1640625" customWidth="1"/>
    <col min="5121" max="5121" width="13.33203125" customWidth="1"/>
    <col min="5122" max="5122" width="14.6640625" customWidth="1"/>
    <col min="5123" max="5123" width="9.33203125" customWidth="1"/>
    <col min="5124" max="5124" width="14" customWidth="1"/>
    <col min="5373" max="5373" width="8" customWidth="1"/>
    <col min="5374" max="5374" width="26.83203125" customWidth="1"/>
    <col min="5375" max="5375" width="8.5" customWidth="1"/>
    <col min="5376" max="5376" width="14.1640625" customWidth="1"/>
    <col min="5377" max="5377" width="13.33203125" customWidth="1"/>
    <col min="5378" max="5378" width="14.6640625" customWidth="1"/>
    <col min="5379" max="5379" width="9.33203125" customWidth="1"/>
    <col min="5380" max="5380" width="14" customWidth="1"/>
    <col min="5629" max="5629" width="8" customWidth="1"/>
    <col min="5630" max="5630" width="26.83203125" customWidth="1"/>
    <col min="5631" max="5631" width="8.5" customWidth="1"/>
    <col min="5632" max="5632" width="14.1640625" customWidth="1"/>
    <col min="5633" max="5633" width="13.33203125" customWidth="1"/>
    <col min="5634" max="5634" width="14.6640625" customWidth="1"/>
    <col min="5635" max="5635" width="9.33203125" customWidth="1"/>
    <col min="5636" max="5636" width="14" customWidth="1"/>
    <col min="5885" max="5885" width="8" customWidth="1"/>
    <col min="5886" max="5886" width="26.83203125" customWidth="1"/>
    <col min="5887" max="5887" width="8.5" customWidth="1"/>
    <col min="5888" max="5888" width="14.1640625" customWidth="1"/>
    <col min="5889" max="5889" width="13.33203125" customWidth="1"/>
    <col min="5890" max="5890" width="14.6640625" customWidth="1"/>
    <col min="5891" max="5891" width="9.33203125" customWidth="1"/>
    <col min="5892" max="5892" width="14" customWidth="1"/>
    <col min="6141" max="6141" width="8" customWidth="1"/>
    <col min="6142" max="6142" width="26.83203125" customWidth="1"/>
    <col min="6143" max="6143" width="8.5" customWidth="1"/>
    <col min="6144" max="6144" width="14.1640625" customWidth="1"/>
    <col min="6145" max="6145" width="13.33203125" customWidth="1"/>
    <col min="6146" max="6146" width="14.6640625" customWidth="1"/>
    <col min="6147" max="6147" width="9.33203125" customWidth="1"/>
    <col min="6148" max="6148" width="14" customWidth="1"/>
    <col min="6397" max="6397" width="8" customWidth="1"/>
    <col min="6398" max="6398" width="26.83203125" customWidth="1"/>
    <col min="6399" max="6399" width="8.5" customWidth="1"/>
    <col min="6400" max="6400" width="14.1640625" customWidth="1"/>
    <col min="6401" max="6401" width="13.33203125" customWidth="1"/>
    <col min="6402" max="6402" width="14.6640625" customWidth="1"/>
    <col min="6403" max="6403" width="9.33203125" customWidth="1"/>
    <col min="6404" max="6404" width="14" customWidth="1"/>
    <col min="6653" max="6653" width="8" customWidth="1"/>
    <col min="6654" max="6654" width="26.83203125" customWidth="1"/>
    <col min="6655" max="6655" width="8.5" customWidth="1"/>
    <col min="6656" max="6656" width="14.1640625" customWidth="1"/>
    <col min="6657" max="6657" width="13.33203125" customWidth="1"/>
    <col min="6658" max="6658" width="14.6640625" customWidth="1"/>
    <col min="6659" max="6659" width="9.33203125" customWidth="1"/>
    <col min="6660" max="6660" width="14" customWidth="1"/>
    <col min="6909" max="6909" width="8" customWidth="1"/>
    <col min="6910" max="6910" width="26.83203125" customWidth="1"/>
    <col min="6911" max="6911" width="8.5" customWidth="1"/>
    <col min="6912" max="6912" width="14.1640625" customWidth="1"/>
    <col min="6913" max="6913" width="13.33203125" customWidth="1"/>
    <col min="6914" max="6914" width="14.6640625" customWidth="1"/>
    <col min="6915" max="6915" width="9.33203125" customWidth="1"/>
    <col min="6916" max="6916" width="14" customWidth="1"/>
    <col min="7165" max="7165" width="8" customWidth="1"/>
    <col min="7166" max="7166" width="26.83203125" customWidth="1"/>
    <col min="7167" max="7167" width="8.5" customWidth="1"/>
    <col min="7168" max="7168" width="14.1640625" customWidth="1"/>
    <col min="7169" max="7169" width="13.33203125" customWidth="1"/>
    <col min="7170" max="7170" width="14.6640625" customWidth="1"/>
    <col min="7171" max="7171" width="9.33203125" customWidth="1"/>
    <col min="7172" max="7172" width="14" customWidth="1"/>
    <col min="7421" max="7421" width="8" customWidth="1"/>
    <col min="7422" max="7422" width="26.83203125" customWidth="1"/>
    <col min="7423" max="7423" width="8.5" customWidth="1"/>
    <col min="7424" max="7424" width="14.1640625" customWidth="1"/>
    <col min="7425" max="7425" width="13.33203125" customWidth="1"/>
    <col min="7426" max="7426" width="14.6640625" customWidth="1"/>
    <col min="7427" max="7427" width="9.33203125" customWidth="1"/>
    <col min="7428" max="7428" width="14" customWidth="1"/>
    <col min="7677" max="7677" width="8" customWidth="1"/>
    <col min="7678" max="7678" width="26.83203125" customWidth="1"/>
    <col min="7679" max="7679" width="8.5" customWidth="1"/>
    <col min="7680" max="7680" width="14.1640625" customWidth="1"/>
    <col min="7681" max="7681" width="13.33203125" customWidth="1"/>
    <col min="7682" max="7682" width="14.6640625" customWidth="1"/>
    <col min="7683" max="7683" width="9.33203125" customWidth="1"/>
    <col min="7684" max="7684" width="14" customWidth="1"/>
    <col min="7933" max="7933" width="8" customWidth="1"/>
    <col min="7934" max="7934" width="26.83203125" customWidth="1"/>
    <col min="7935" max="7935" width="8.5" customWidth="1"/>
    <col min="7936" max="7936" width="14.1640625" customWidth="1"/>
    <col min="7937" max="7937" width="13.33203125" customWidth="1"/>
    <col min="7938" max="7938" width="14.6640625" customWidth="1"/>
    <col min="7939" max="7939" width="9.33203125" customWidth="1"/>
    <col min="7940" max="7940" width="14" customWidth="1"/>
    <col min="8189" max="8189" width="8" customWidth="1"/>
    <col min="8190" max="8190" width="26.83203125" customWidth="1"/>
    <col min="8191" max="8191" width="8.5" customWidth="1"/>
    <col min="8192" max="8192" width="14.1640625" customWidth="1"/>
    <col min="8193" max="8193" width="13.33203125" customWidth="1"/>
    <col min="8194" max="8194" width="14.6640625" customWidth="1"/>
    <col min="8195" max="8195" width="9.33203125" customWidth="1"/>
    <col min="8196" max="8196" width="14" customWidth="1"/>
    <col min="8445" max="8445" width="8" customWidth="1"/>
    <col min="8446" max="8446" width="26.83203125" customWidth="1"/>
    <col min="8447" max="8447" width="8.5" customWidth="1"/>
    <col min="8448" max="8448" width="14.1640625" customWidth="1"/>
    <col min="8449" max="8449" width="13.33203125" customWidth="1"/>
    <col min="8450" max="8450" width="14.6640625" customWidth="1"/>
    <col min="8451" max="8451" width="9.33203125" customWidth="1"/>
    <col min="8452" max="8452" width="14" customWidth="1"/>
    <col min="8701" max="8701" width="8" customWidth="1"/>
    <col min="8702" max="8702" width="26.83203125" customWidth="1"/>
    <col min="8703" max="8703" width="8.5" customWidth="1"/>
    <col min="8704" max="8704" width="14.1640625" customWidth="1"/>
    <col min="8705" max="8705" width="13.33203125" customWidth="1"/>
    <col min="8706" max="8706" width="14.6640625" customWidth="1"/>
    <col min="8707" max="8707" width="9.33203125" customWidth="1"/>
    <col min="8708" max="8708" width="14" customWidth="1"/>
    <col min="8957" max="8957" width="8" customWidth="1"/>
    <col min="8958" max="8958" width="26.83203125" customWidth="1"/>
    <col min="8959" max="8959" width="8.5" customWidth="1"/>
    <col min="8960" max="8960" width="14.1640625" customWidth="1"/>
    <col min="8961" max="8961" width="13.33203125" customWidth="1"/>
    <col min="8962" max="8962" width="14.6640625" customWidth="1"/>
    <col min="8963" max="8963" width="9.33203125" customWidth="1"/>
    <col min="8964" max="8964" width="14" customWidth="1"/>
    <col min="9213" max="9213" width="8" customWidth="1"/>
    <col min="9214" max="9214" width="26.83203125" customWidth="1"/>
    <col min="9215" max="9215" width="8.5" customWidth="1"/>
    <col min="9216" max="9216" width="14.1640625" customWidth="1"/>
    <col min="9217" max="9217" width="13.33203125" customWidth="1"/>
    <col min="9218" max="9218" width="14.6640625" customWidth="1"/>
    <col min="9219" max="9219" width="9.33203125" customWidth="1"/>
    <col min="9220" max="9220" width="14" customWidth="1"/>
    <col min="9469" max="9469" width="8" customWidth="1"/>
    <col min="9470" max="9470" width="26.83203125" customWidth="1"/>
    <col min="9471" max="9471" width="8.5" customWidth="1"/>
    <col min="9472" max="9472" width="14.1640625" customWidth="1"/>
    <col min="9473" max="9473" width="13.33203125" customWidth="1"/>
    <col min="9474" max="9474" width="14.6640625" customWidth="1"/>
    <col min="9475" max="9475" width="9.33203125" customWidth="1"/>
    <col min="9476" max="9476" width="14" customWidth="1"/>
    <col min="9725" max="9725" width="8" customWidth="1"/>
    <col min="9726" max="9726" width="26.83203125" customWidth="1"/>
    <col min="9727" max="9727" width="8.5" customWidth="1"/>
    <col min="9728" max="9728" width="14.1640625" customWidth="1"/>
    <col min="9729" max="9729" width="13.33203125" customWidth="1"/>
    <col min="9730" max="9730" width="14.6640625" customWidth="1"/>
    <col min="9731" max="9731" width="9.33203125" customWidth="1"/>
    <col min="9732" max="9732" width="14" customWidth="1"/>
    <col min="9981" max="9981" width="8" customWidth="1"/>
    <col min="9982" max="9982" width="26.83203125" customWidth="1"/>
    <col min="9983" max="9983" width="8.5" customWidth="1"/>
    <col min="9984" max="9984" width="14.1640625" customWidth="1"/>
    <col min="9985" max="9985" width="13.33203125" customWidth="1"/>
    <col min="9986" max="9986" width="14.6640625" customWidth="1"/>
    <col min="9987" max="9987" width="9.33203125" customWidth="1"/>
    <col min="9988" max="9988" width="14" customWidth="1"/>
    <col min="10237" max="10237" width="8" customWidth="1"/>
    <col min="10238" max="10238" width="26.83203125" customWidth="1"/>
    <col min="10239" max="10239" width="8.5" customWidth="1"/>
    <col min="10240" max="10240" width="14.1640625" customWidth="1"/>
    <col min="10241" max="10241" width="13.33203125" customWidth="1"/>
    <col min="10242" max="10242" width="14.6640625" customWidth="1"/>
    <col min="10243" max="10243" width="9.33203125" customWidth="1"/>
    <col min="10244" max="10244" width="14" customWidth="1"/>
    <col min="10493" max="10493" width="8" customWidth="1"/>
    <col min="10494" max="10494" width="26.83203125" customWidth="1"/>
    <col min="10495" max="10495" width="8.5" customWidth="1"/>
    <col min="10496" max="10496" width="14.1640625" customWidth="1"/>
    <col min="10497" max="10497" width="13.33203125" customWidth="1"/>
    <col min="10498" max="10498" width="14.6640625" customWidth="1"/>
    <col min="10499" max="10499" width="9.33203125" customWidth="1"/>
    <col min="10500" max="10500" width="14" customWidth="1"/>
    <col min="10749" max="10749" width="8" customWidth="1"/>
    <col min="10750" max="10750" width="26.83203125" customWidth="1"/>
    <col min="10751" max="10751" width="8.5" customWidth="1"/>
    <col min="10752" max="10752" width="14.1640625" customWidth="1"/>
    <col min="10753" max="10753" width="13.33203125" customWidth="1"/>
    <col min="10754" max="10754" width="14.6640625" customWidth="1"/>
    <col min="10755" max="10755" width="9.33203125" customWidth="1"/>
    <col min="10756" max="10756" width="14" customWidth="1"/>
    <col min="11005" max="11005" width="8" customWidth="1"/>
    <col min="11006" max="11006" width="26.83203125" customWidth="1"/>
    <col min="11007" max="11007" width="8.5" customWidth="1"/>
    <col min="11008" max="11008" width="14.1640625" customWidth="1"/>
    <col min="11009" max="11009" width="13.33203125" customWidth="1"/>
    <col min="11010" max="11010" width="14.6640625" customWidth="1"/>
    <col min="11011" max="11011" width="9.33203125" customWidth="1"/>
    <col min="11012" max="11012" width="14" customWidth="1"/>
    <col min="11261" max="11261" width="8" customWidth="1"/>
    <col min="11262" max="11262" width="26.83203125" customWidth="1"/>
    <col min="11263" max="11263" width="8.5" customWidth="1"/>
    <col min="11264" max="11264" width="14.1640625" customWidth="1"/>
    <col min="11265" max="11265" width="13.33203125" customWidth="1"/>
    <col min="11266" max="11266" width="14.6640625" customWidth="1"/>
    <col min="11267" max="11267" width="9.33203125" customWidth="1"/>
    <col min="11268" max="11268" width="14" customWidth="1"/>
    <col min="11517" max="11517" width="8" customWidth="1"/>
    <col min="11518" max="11518" width="26.83203125" customWidth="1"/>
    <col min="11519" max="11519" width="8.5" customWidth="1"/>
    <col min="11520" max="11520" width="14.1640625" customWidth="1"/>
    <col min="11521" max="11521" width="13.33203125" customWidth="1"/>
    <col min="11522" max="11522" width="14.6640625" customWidth="1"/>
    <col min="11523" max="11523" width="9.33203125" customWidth="1"/>
    <col min="11524" max="11524" width="14" customWidth="1"/>
    <col min="11773" max="11773" width="8" customWidth="1"/>
    <col min="11774" max="11774" width="26.83203125" customWidth="1"/>
    <col min="11775" max="11775" width="8.5" customWidth="1"/>
    <col min="11776" max="11776" width="14.1640625" customWidth="1"/>
    <col min="11777" max="11777" width="13.33203125" customWidth="1"/>
    <col min="11778" max="11778" width="14.6640625" customWidth="1"/>
    <col min="11779" max="11779" width="9.33203125" customWidth="1"/>
    <col min="11780" max="11780" width="14" customWidth="1"/>
    <col min="12029" max="12029" width="8" customWidth="1"/>
    <col min="12030" max="12030" width="26.83203125" customWidth="1"/>
    <col min="12031" max="12031" width="8.5" customWidth="1"/>
    <col min="12032" max="12032" width="14.1640625" customWidth="1"/>
    <col min="12033" max="12033" width="13.33203125" customWidth="1"/>
    <col min="12034" max="12034" width="14.6640625" customWidth="1"/>
    <col min="12035" max="12035" width="9.33203125" customWidth="1"/>
    <col min="12036" max="12036" width="14" customWidth="1"/>
    <col min="12285" max="12285" width="8" customWidth="1"/>
    <col min="12286" max="12286" width="26.83203125" customWidth="1"/>
    <col min="12287" max="12287" width="8.5" customWidth="1"/>
    <col min="12288" max="12288" width="14.1640625" customWidth="1"/>
    <col min="12289" max="12289" width="13.33203125" customWidth="1"/>
    <col min="12290" max="12290" width="14.6640625" customWidth="1"/>
    <col min="12291" max="12291" width="9.33203125" customWidth="1"/>
    <col min="12292" max="12292" width="14" customWidth="1"/>
    <col min="12541" max="12541" width="8" customWidth="1"/>
    <col min="12542" max="12542" width="26.83203125" customWidth="1"/>
    <col min="12543" max="12543" width="8.5" customWidth="1"/>
    <col min="12544" max="12544" width="14.1640625" customWidth="1"/>
    <col min="12545" max="12545" width="13.33203125" customWidth="1"/>
    <col min="12546" max="12546" width="14.6640625" customWidth="1"/>
    <col min="12547" max="12547" width="9.33203125" customWidth="1"/>
    <col min="12548" max="12548" width="14" customWidth="1"/>
    <col min="12797" max="12797" width="8" customWidth="1"/>
    <col min="12798" max="12798" width="26.83203125" customWidth="1"/>
    <col min="12799" max="12799" width="8.5" customWidth="1"/>
    <col min="12800" max="12800" width="14.1640625" customWidth="1"/>
    <col min="12801" max="12801" width="13.33203125" customWidth="1"/>
    <col min="12802" max="12802" width="14.6640625" customWidth="1"/>
    <col min="12803" max="12803" width="9.33203125" customWidth="1"/>
    <col min="12804" max="12804" width="14" customWidth="1"/>
    <col min="13053" max="13053" width="8" customWidth="1"/>
    <col min="13054" max="13054" width="26.83203125" customWidth="1"/>
    <col min="13055" max="13055" width="8.5" customWidth="1"/>
    <col min="13056" max="13056" width="14.1640625" customWidth="1"/>
    <col min="13057" max="13057" width="13.33203125" customWidth="1"/>
    <col min="13058" max="13058" width="14.6640625" customWidth="1"/>
    <col min="13059" max="13059" width="9.33203125" customWidth="1"/>
    <col min="13060" max="13060" width="14" customWidth="1"/>
    <col min="13309" max="13309" width="8" customWidth="1"/>
    <col min="13310" max="13310" width="26.83203125" customWidth="1"/>
    <col min="13311" max="13311" width="8.5" customWidth="1"/>
    <col min="13312" max="13312" width="14.1640625" customWidth="1"/>
    <col min="13313" max="13313" width="13.33203125" customWidth="1"/>
    <col min="13314" max="13314" width="14.6640625" customWidth="1"/>
    <col min="13315" max="13315" width="9.33203125" customWidth="1"/>
    <col min="13316" max="13316" width="14" customWidth="1"/>
    <col min="13565" max="13565" width="8" customWidth="1"/>
    <col min="13566" max="13566" width="26.83203125" customWidth="1"/>
    <col min="13567" max="13567" width="8.5" customWidth="1"/>
    <col min="13568" max="13568" width="14.1640625" customWidth="1"/>
    <col min="13569" max="13569" width="13.33203125" customWidth="1"/>
    <col min="13570" max="13570" width="14.6640625" customWidth="1"/>
    <col min="13571" max="13571" width="9.33203125" customWidth="1"/>
    <col min="13572" max="13572" width="14" customWidth="1"/>
    <col min="13821" max="13821" width="8" customWidth="1"/>
    <col min="13822" max="13822" width="26.83203125" customWidth="1"/>
    <col min="13823" max="13823" width="8.5" customWidth="1"/>
    <col min="13824" max="13824" width="14.1640625" customWidth="1"/>
    <col min="13825" max="13825" width="13.33203125" customWidth="1"/>
    <col min="13826" max="13826" width="14.6640625" customWidth="1"/>
    <col min="13827" max="13827" width="9.33203125" customWidth="1"/>
    <col min="13828" max="13828" width="14" customWidth="1"/>
    <col min="14077" max="14077" width="8" customWidth="1"/>
    <col min="14078" max="14078" width="26.83203125" customWidth="1"/>
    <col min="14079" max="14079" width="8.5" customWidth="1"/>
    <col min="14080" max="14080" width="14.1640625" customWidth="1"/>
    <col min="14081" max="14081" width="13.33203125" customWidth="1"/>
    <col min="14082" max="14082" width="14.6640625" customWidth="1"/>
    <col min="14083" max="14083" width="9.33203125" customWidth="1"/>
    <col min="14084" max="14084" width="14" customWidth="1"/>
    <col min="14333" max="14333" width="8" customWidth="1"/>
    <col min="14334" max="14334" width="26.83203125" customWidth="1"/>
    <col min="14335" max="14335" width="8.5" customWidth="1"/>
    <col min="14336" max="14336" width="14.1640625" customWidth="1"/>
    <col min="14337" max="14337" width="13.33203125" customWidth="1"/>
    <col min="14338" max="14338" width="14.6640625" customWidth="1"/>
    <col min="14339" max="14339" width="9.33203125" customWidth="1"/>
    <col min="14340" max="14340" width="14" customWidth="1"/>
    <col min="14589" max="14589" width="8" customWidth="1"/>
    <col min="14590" max="14590" width="26.83203125" customWidth="1"/>
    <col min="14591" max="14591" width="8.5" customWidth="1"/>
    <col min="14592" max="14592" width="14.1640625" customWidth="1"/>
    <col min="14593" max="14593" width="13.33203125" customWidth="1"/>
    <col min="14594" max="14594" width="14.6640625" customWidth="1"/>
    <col min="14595" max="14595" width="9.33203125" customWidth="1"/>
    <col min="14596" max="14596" width="14" customWidth="1"/>
    <col min="14845" max="14845" width="8" customWidth="1"/>
    <col min="14846" max="14846" width="26.83203125" customWidth="1"/>
    <col min="14847" max="14847" width="8.5" customWidth="1"/>
    <col min="14848" max="14848" width="14.1640625" customWidth="1"/>
    <col min="14849" max="14849" width="13.33203125" customWidth="1"/>
    <col min="14850" max="14850" width="14.6640625" customWidth="1"/>
    <col min="14851" max="14851" width="9.33203125" customWidth="1"/>
    <col min="14852" max="14852" width="14" customWidth="1"/>
    <col min="15101" max="15101" width="8" customWidth="1"/>
    <col min="15102" max="15102" width="26.83203125" customWidth="1"/>
    <col min="15103" max="15103" width="8.5" customWidth="1"/>
    <col min="15104" max="15104" width="14.1640625" customWidth="1"/>
    <col min="15105" max="15105" width="13.33203125" customWidth="1"/>
    <col min="15106" max="15106" width="14.6640625" customWidth="1"/>
    <col min="15107" max="15107" width="9.33203125" customWidth="1"/>
    <col min="15108" max="15108" width="14" customWidth="1"/>
    <col min="15357" max="15357" width="8" customWidth="1"/>
    <col min="15358" max="15358" width="26.83203125" customWidth="1"/>
    <col min="15359" max="15359" width="8.5" customWidth="1"/>
    <col min="15360" max="15360" width="14.1640625" customWidth="1"/>
    <col min="15361" max="15361" width="13.33203125" customWidth="1"/>
    <col min="15362" max="15362" width="14.6640625" customWidth="1"/>
    <col min="15363" max="15363" width="9.33203125" customWidth="1"/>
    <col min="15364" max="15364" width="14" customWidth="1"/>
    <col min="15613" max="15613" width="8" customWidth="1"/>
    <col min="15614" max="15614" width="26.83203125" customWidth="1"/>
    <col min="15615" max="15615" width="8.5" customWidth="1"/>
    <col min="15616" max="15616" width="14.1640625" customWidth="1"/>
    <col min="15617" max="15617" width="13.33203125" customWidth="1"/>
    <col min="15618" max="15618" width="14.6640625" customWidth="1"/>
    <col min="15619" max="15619" width="9.33203125" customWidth="1"/>
    <col min="15620" max="15620" width="14" customWidth="1"/>
    <col min="15869" max="15869" width="8" customWidth="1"/>
    <col min="15870" max="15870" width="26.83203125" customWidth="1"/>
    <col min="15871" max="15871" width="8.5" customWidth="1"/>
    <col min="15872" max="15872" width="14.1640625" customWidth="1"/>
    <col min="15873" max="15873" width="13.33203125" customWidth="1"/>
    <col min="15874" max="15874" width="14.6640625" customWidth="1"/>
    <col min="15875" max="15875" width="9.33203125" customWidth="1"/>
    <col min="15876" max="15876" width="14" customWidth="1"/>
    <col min="16125" max="16125" width="8" customWidth="1"/>
    <col min="16126" max="16126" width="26.83203125" customWidth="1"/>
    <col min="16127" max="16127" width="8.5" customWidth="1"/>
    <col min="16128" max="16128" width="14.1640625" customWidth="1"/>
    <col min="16129" max="16129" width="13.33203125" customWidth="1"/>
    <col min="16130" max="16130" width="14.6640625" customWidth="1"/>
    <col min="16131" max="16131" width="9.33203125" customWidth="1"/>
    <col min="16132" max="16132" width="14" customWidth="1"/>
  </cols>
  <sheetData>
    <row r="1" spans="1:8" ht="43.5" customHeight="1" x14ac:dyDescent="0.2">
      <c r="A1" s="6"/>
      <c r="B1" s="1"/>
      <c r="C1" s="203"/>
      <c r="D1" s="203"/>
      <c r="F1" s="203" t="s">
        <v>234</v>
      </c>
      <c r="G1" s="203"/>
      <c r="H1" s="203"/>
    </row>
    <row r="2" spans="1:8" s="101" customFormat="1" ht="45" customHeight="1" x14ac:dyDescent="0.2">
      <c r="B2" s="213" t="s">
        <v>538</v>
      </c>
      <c r="C2" s="213"/>
      <c r="D2" s="213"/>
      <c r="E2" s="213"/>
      <c r="F2" s="213"/>
      <c r="G2" s="213"/>
    </row>
    <row r="3" spans="1:8" ht="24" customHeight="1" x14ac:dyDescent="0.2">
      <c r="A3" s="207" t="s">
        <v>0</v>
      </c>
      <c r="B3" s="208" t="s">
        <v>1</v>
      </c>
      <c r="C3" s="209" t="s">
        <v>2</v>
      </c>
      <c r="D3" s="209"/>
      <c r="E3" s="209" t="s">
        <v>3</v>
      </c>
      <c r="F3" s="209"/>
      <c r="G3" s="209" t="s">
        <v>4</v>
      </c>
      <c r="H3" s="209"/>
    </row>
    <row r="4" spans="1:8" ht="30" customHeight="1" x14ac:dyDescent="0.2">
      <c r="A4" s="207"/>
      <c r="B4" s="208"/>
      <c r="C4" s="2" t="s">
        <v>199</v>
      </c>
      <c r="D4" s="2" t="s">
        <v>6</v>
      </c>
      <c r="E4" s="2" t="s">
        <v>199</v>
      </c>
      <c r="F4" s="23" t="s">
        <v>6</v>
      </c>
      <c r="G4" s="2" t="s">
        <v>199</v>
      </c>
      <c r="H4" s="2" t="s">
        <v>6</v>
      </c>
    </row>
    <row r="5" spans="1:8" ht="11.25" customHeight="1" x14ac:dyDescent="0.2">
      <c r="A5" s="62" t="s">
        <v>20</v>
      </c>
      <c r="B5" s="62" t="s">
        <v>21</v>
      </c>
      <c r="C5" s="65">
        <v>5161</v>
      </c>
      <c r="D5" s="64">
        <v>7001462</v>
      </c>
      <c r="E5" s="65">
        <v>-841</v>
      </c>
      <c r="F5" s="64">
        <v>-1173315.6000000001</v>
      </c>
      <c r="G5" s="65">
        <v>4320</v>
      </c>
      <c r="H5" s="64">
        <v>5828146.4000000004</v>
      </c>
    </row>
    <row r="6" spans="1:8" ht="11.25" customHeight="1" outlineLevel="1" x14ac:dyDescent="0.2">
      <c r="A6" s="66"/>
      <c r="B6" s="67" t="s">
        <v>210</v>
      </c>
      <c r="C6" s="70">
        <v>5161</v>
      </c>
      <c r="D6" s="69">
        <v>7001462</v>
      </c>
      <c r="E6" s="70">
        <v>-841</v>
      </c>
      <c r="F6" s="69">
        <v>-1173315.6000000001</v>
      </c>
      <c r="G6" s="71">
        <v>4320</v>
      </c>
      <c r="H6" s="72">
        <v>5828146.4000000004</v>
      </c>
    </row>
    <row r="7" spans="1:8" ht="11.25" customHeight="1" outlineLevel="2" x14ac:dyDescent="0.2">
      <c r="A7" s="73"/>
      <c r="B7" s="67" t="s">
        <v>13</v>
      </c>
      <c r="C7" s="70">
        <v>1290</v>
      </c>
      <c r="D7" s="69">
        <v>1750366</v>
      </c>
      <c r="E7" s="68">
        <v>-641</v>
      </c>
      <c r="F7" s="69">
        <v>-828635.6</v>
      </c>
      <c r="G7" s="71">
        <v>649</v>
      </c>
      <c r="H7" s="72">
        <v>921730.4</v>
      </c>
    </row>
    <row r="8" spans="1:8" ht="11.25" customHeight="1" outlineLevel="2" x14ac:dyDescent="0.2">
      <c r="A8" s="73"/>
      <c r="B8" s="67" t="s">
        <v>7</v>
      </c>
      <c r="C8" s="70">
        <v>1290</v>
      </c>
      <c r="D8" s="69">
        <v>1750366</v>
      </c>
      <c r="E8" s="68">
        <v>-200</v>
      </c>
      <c r="F8" s="69">
        <v>-344680</v>
      </c>
      <c r="G8" s="71">
        <v>1090</v>
      </c>
      <c r="H8" s="72">
        <v>1405686</v>
      </c>
    </row>
    <row r="9" spans="1:8" ht="11.25" customHeight="1" outlineLevel="2" x14ac:dyDescent="0.2">
      <c r="A9" s="73"/>
      <c r="B9" s="67" t="s">
        <v>8</v>
      </c>
      <c r="C9" s="70">
        <v>1290</v>
      </c>
      <c r="D9" s="69">
        <v>1750366</v>
      </c>
      <c r="E9" s="68">
        <v>0</v>
      </c>
      <c r="F9" s="69">
        <v>0</v>
      </c>
      <c r="G9" s="71">
        <v>1290</v>
      </c>
      <c r="H9" s="72">
        <v>1750366</v>
      </c>
    </row>
    <row r="10" spans="1:8" ht="11.25" customHeight="1" outlineLevel="2" x14ac:dyDescent="0.2">
      <c r="A10" s="73"/>
      <c r="B10" s="67" t="s">
        <v>9</v>
      </c>
      <c r="C10" s="70">
        <v>1291</v>
      </c>
      <c r="D10" s="69">
        <v>1750364</v>
      </c>
      <c r="E10" s="68">
        <v>0</v>
      </c>
      <c r="F10" s="69">
        <v>0</v>
      </c>
      <c r="G10" s="71">
        <v>1291</v>
      </c>
      <c r="H10" s="72">
        <v>1750364</v>
      </c>
    </row>
    <row r="11" spans="1:8" ht="11.25" customHeight="1" x14ac:dyDescent="0.2">
      <c r="A11" s="62" t="s">
        <v>23</v>
      </c>
      <c r="B11" s="62" t="s">
        <v>24</v>
      </c>
      <c r="C11" s="65">
        <v>4850</v>
      </c>
      <c r="D11" s="64">
        <v>6791997</v>
      </c>
      <c r="E11" s="65">
        <v>-629</v>
      </c>
      <c r="F11" s="64">
        <v>-842598.20000000007</v>
      </c>
      <c r="G11" s="65">
        <v>4221</v>
      </c>
      <c r="H11" s="64">
        <v>5949398.7999999998</v>
      </c>
    </row>
    <row r="12" spans="1:8" ht="11.25" customHeight="1" outlineLevel="1" x14ac:dyDescent="0.2">
      <c r="A12" s="66"/>
      <c r="B12" s="67" t="s">
        <v>210</v>
      </c>
      <c r="C12" s="70">
        <v>4850</v>
      </c>
      <c r="D12" s="69">
        <v>6791997</v>
      </c>
      <c r="E12" s="70">
        <v>-629</v>
      </c>
      <c r="F12" s="69">
        <v>-842598.20000000007</v>
      </c>
      <c r="G12" s="71">
        <v>4221</v>
      </c>
      <c r="H12" s="72">
        <v>5949398.7999999998</v>
      </c>
    </row>
    <row r="13" spans="1:8" ht="11.25" customHeight="1" outlineLevel="2" x14ac:dyDescent="0.2">
      <c r="A13" s="73"/>
      <c r="B13" s="67" t="s">
        <v>13</v>
      </c>
      <c r="C13" s="70">
        <v>1213</v>
      </c>
      <c r="D13" s="69">
        <v>1697999</v>
      </c>
      <c r="E13" s="68">
        <v>-629</v>
      </c>
      <c r="F13" s="69">
        <v>-842598.20000000007</v>
      </c>
      <c r="G13" s="71">
        <v>584</v>
      </c>
      <c r="H13" s="72">
        <v>855400.79999999993</v>
      </c>
    </row>
    <row r="14" spans="1:8" ht="11.25" customHeight="1" outlineLevel="2" x14ac:dyDescent="0.2">
      <c r="A14" s="73"/>
      <c r="B14" s="67" t="s">
        <v>7</v>
      </c>
      <c r="C14" s="70">
        <v>1213</v>
      </c>
      <c r="D14" s="69">
        <v>1697999</v>
      </c>
      <c r="E14" s="68">
        <v>0</v>
      </c>
      <c r="F14" s="69">
        <v>0</v>
      </c>
      <c r="G14" s="71">
        <v>1213</v>
      </c>
      <c r="H14" s="72">
        <v>1697999</v>
      </c>
    </row>
    <row r="15" spans="1:8" ht="11.25" customHeight="1" outlineLevel="2" x14ac:dyDescent="0.2">
      <c r="A15" s="73"/>
      <c r="B15" s="67" t="s">
        <v>8</v>
      </c>
      <c r="C15" s="70">
        <v>1213</v>
      </c>
      <c r="D15" s="69">
        <v>1697999</v>
      </c>
      <c r="E15" s="68">
        <v>0</v>
      </c>
      <c r="F15" s="69">
        <v>0</v>
      </c>
      <c r="G15" s="71">
        <v>1213</v>
      </c>
      <c r="H15" s="72">
        <v>1697999</v>
      </c>
    </row>
    <row r="16" spans="1:8" ht="11.25" customHeight="1" outlineLevel="2" x14ac:dyDescent="0.2">
      <c r="A16" s="73"/>
      <c r="B16" s="67" t="s">
        <v>9</v>
      </c>
      <c r="C16" s="70">
        <v>1211</v>
      </c>
      <c r="D16" s="69">
        <v>1698000</v>
      </c>
      <c r="E16" s="68">
        <v>0</v>
      </c>
      <c r="F16" s="69">
        <v>0</v>
      </c>
      <c r="G16" s="71">
        <v>1211</v>
      </c>
      <c r="H16" s="72">
        <v>1698000</v>
      </c>
    </row>
    <row r="17" spans="1:8" ht="11.25" customHeight="1" x14ac:dyDescent="0.2">
      <c r="A17" s="62" t="s">
        <v>25</v>
      </c>
      <c r="B17" s="62" t="s">
        <v>26</v>
      </c>
      <c r="C17" s="65">
        <v>4550</v>
      </c>
      <c r="D17" s="64">
        <v>6568886</v>
      </c>
      <c r="E17" s="65">
        <v>-862</v>
      </c>
      <c r="F17" s="64">
        <v>-1223532.2</v>
      </c>
      <c r="G17" s="65">
        <v>3688</v>
      </c>
      <c r="H17" s="64">
        <v>5345353.8</v>
      </c>
    </row>
    <row r="18" spans="1:8" ht="11.25" customHeight="1" outlineLevel="1" x14ac:dyDescent="0.2">
      <c r="A18" s="66"/>
      <c r="B18" s="67" t="s">
        <v>210</v>
      </c>
      <c r="C18" s="70">
        <v>4550</v>
      </c>
      <c r="D18" s="69">
        <v>6568886</v>
      </c>
      <c r="E18" s="70">
        <v>-862</v>
      </c>
      <c r="F18" s="69">
        <v>-1223532.2</v>
      </c>
      <c r="G18" s="71">
        <v>3688</v>
      </c>
      <c r="H18" s="72">
        <v>5345353.8</v>
      </c>
    </row>
    <row r="19" spans="1:8" ht="11.25" customHeight="1" outlineLevel="2" x14ac:dyDescent="0.2">
      <c r="A19" s="73"/>
      <c r="B19" s="67" t="s">
        <v>13</v>
      </c>
      <c r="C19" s="70">
        <v>1139</v>
      </c>
      <c r="D19" s="69">
        <v>1642222</v>
      </c>
      <c r="E19" s="68">
        <v>-662</v>
      </c>
      <c r="F19" s="69">
        <v>-878852.2</v>
      </c>
      <c r="G19" s="71">
        <v>477</v>
      </c>
      <c r="H19" s="72">
        <v>763369.8</v>
      </c>
    </row>
    <row r="20" spans="1:8" ht="11.25" customHeight="1" outlineLevel="2" x14ac:dyDescent="0.2">
      <c r="A20" s="73"/>
      <c r="B20" s="67" t="s">
        <v>7</v>
      </c>
      <c r="C20" s="70">
        <v>1139</v>
      </c>
      <c r="D20" s="69">
        <v>1642222</v>
      </c>
      <c r="E20" s="68">
        <v>-200</v>
      </c>
      <c r="F20" s="69">
        <v>-344680</v>
      </c>
      <c r="G20" s="71">
        <v>939</v>
      </c>
      <c r="H20" s="72">
        <v>1297542</v>
      </c>
    </row>
    <row r="21" spans="1:8" ht="11.25" customHeight="1" outlineLevel="2" x14ac:dyDescent="0.2">
      <c r="A21" s="73"/>
      <c r="B21" s="67" t="s">
        <v>8</v>
      </c>
      <c r="C21" s="70">
        <v>1139</v>
      </c>
      <c r="D21" s="69">
        <v>1642222</v>
      </c>
      <c r="E21" s="68">
        <v>0</v>
      </c>
      <c r="F21" s="69">
        <v>0</v>
      </c>
      <c r="G21" s="71">
        <v>1139</v>
      </c>
      <c r="H21" s="72">
        <v>1642222</v>
      </c>
    </row>
    <row r="22" spans="1:8" ht="11.25" customHeight="1" outlineLevel="2" x14ac:dyDescent="0.2">
      <c r="A22" s="73"/>
      <c r="B22" s="67" t="s">
        <v>9</v>
      </c>
      <c r="C22" s="70">
        <v>1133</v>
      </c>
      <c r="D22" s="69">
        <v>1642220</v>
      </c>
      <c r="E22" s="68">
        <v>0</v>
      </c>
      <c r="F22" s="69">
        <v>0</v>
      </c>
      <c r="G22" s="71">
        <v>1133</v>
      </c>
      <c r="H22" s="72">
        <v>1642220</v>
      </c>
    </row>
    <row r="23" spans="1:8" ht="11.25" customHeight="1" x14ac:dyDescent="0.2">
      <c r="A23" s="62" t="s">
        <v>137</v>
      </c>
      <c r="B23" s="62" t="s">
        <v>138</v>
      </c>
      <c r="C23" s="63">
        <v>950</v>
      </c>
      <c r="D23" s="64">
        <v>1303061</v>
      </c>
      <c r="E23" s="65">
        <v>-44</v>
      </c>
      <c r="F23" s="64">
        <v>-72449.999999999985</v>
      </c>
      <c r="G23" s="65">
        <v>906</v>
      </c>
      <c r="H23" s="64">
        <v>1230611</v>
      </c>
    </row>
    <row r="24" spans="1:8" ht="11.25" customHeight="1" outlineLevel="1" x14ac:dyDescent="0.2">
      <c r="A24" s="66"/>
      <c r="B24" s="67" t="s">
        <v>210</v>
      </c>
      <c r="C24" s="68">
        <v>950</v>
      </c>
      <c r="D24" s="69">
        <v>1303061</v>
      </c>
      <c r="E24" s="70">
        <v>-44</v>
      </c>
      <c r="F24" s="69">
        <v>-72449.999999999985</v>
      </c>
      <c r="G24" s="71">
        <v>906</v>
      </c>
      <c r="H24" s="72">
        <v>1230611</v>
      </c>
    </row>
    <row r="25" spans="1:8" ht="11.25" customHeight="1" outlineLevel="2" x14ac:dyDescent="0.2">
      <c r="A25" s="73"/>
      <c r="B25" s="67" t="s">
        <v>13</v>
      </c>
      <c r="C25" s="68">
        <v>314</v>
      </c>
      <c r="D25" s="69">
        <v>425016</v>
      </c>
      <c r="E25" s="68">
        <v>-44</v>
      </c>
      <c r="F25" s="69">
        <v>-72449.999999999985</v>
      </c>
      <c r="G25" s="71">
        <v>270</v>
      </c>
      <c r="H25" s="72">
        <v>352566</v>
      </c>
    </row>
    <row r="26" spans="1:8" ht="11.25" customHeight="1" outlineLevel="2" x14ac:dyDescent="0.2">
      <c r="A26" s="73"/>
      <c r="B26" s="67" t="s">
        <v>7</v>
      </c>
      <c r="C26" s="68">
        <v>238</v>
      </c>
      <c r="D26" s="69">
        <v>325765</v>
      </c>
      <c r="E26" s="68">
        <v>0</v>
      </c>
      <c r="F26" s="69">
        <v>0</v>
      </c>
      <c r="G26" s="71">
        <v>238</v>
      </c>
      <c r="H26" s="72">
        <v>325765</v>
      </c>
    </row>
    <row r="27" spans="1:8" ht="11.25" customHeight="1" outlineLevel="2" x14ac:dyDescent="0.2">
      <c r="A27" s="73"/>
      <c r="B27" s="67" t="s">
        <v>8</v>
      </c>
      <c r="C27" s="68">
        <v>137</v>
      </c>
      <c r="D27" s="69">
        <v>193874</v>
      </c>
      <c r="E27" s="68">
        <v>0</v>
      </c>
      <c r="F27" s="69">
        <v>0</v>
      </c>
      <c r="G27" s="71">
        <v>137</v>
      </c>
      <c r="H27" s="72">
        <v>193874</v>
      </c>
    </row>
    <row r="28" spans="1:8" ht="11.25" customHeight="1" outlineLevel="2" x14ac:dyDescent="0.2">
      <c r="A28" s="73"/>
      <c r="B28" s="67" t="s">
        <v>9</v>
      </c>
      <c r="C28" s="68">
        <v>261</v>
      </c>
      <c r="D28" s="69">
        <v>358406</v>
      </c>
      <c r="E28" s="68">
        <v>0</v>
      </c>
      <c r="F28" s="69">
        <v>0</v>
      </c>
      <c r="G28" s="71">
        <v>261</v>
      </c>
      <c r="H28" s="72">
        <v>358406</v>
      </c>
    </row>
    <row r="29" spans="1:8" ht="11.25" customHeight="1" x14ac:dyDescent="0.2">
      <c r="A29" s="62" t="s">
        <v>29</v>
      </c>
      <c r="B29" s="62" t="s">
        <v>30</v>
      </c>
      <c r="C29" s="65">
        <v>1970</v>
      </c>
      <c r="D29" s="64">
        <v>2685110</v>
      </c>
      <c r="E29" s="65">
        <v>-192</v>
      </c>
      <c r="F29" s="64">
        <v>-264641.3</v>
      </c>
      <c r="G29" s="65">
        <v>1778</v>
      </c>
      <c r="H29" s="64">
        <v>2420468.7000000002</v>
      </c>
    </row>
    <row r="30" spans="1:8" ht="11.25" customHeight="1" outlineLevel="1" x14ac:dyDescent="0.2">
      <c r="A30" s="66"/>
      <c r="B30" s="67" t="s">
        <v>210</v>
      </c>
      <c r="C30" s="70">
        <v>1970</v>
      </c>
      <c r="D30" s="69">
        <v>2685110</v>
      </c>
      <c r="E30" s="70">
        <v>-192</v>
      </c>
      <c r="F30" s="69">
        <v>-264641.3</v>
      </c>
      <c r="G30" s="71">
        <v>1778</v>
      </c>
      <c r="H30" s="72">
        <v>2420468.7000000002</v>
      </c>
    </row>
    <row r="31" spans="1:8" ht="11.25" customHeight="1" outlineLevel="2" x14ac:dyDescent="0.2">
      <c r="A31" s="73"/>
      <c r="B31" s="67" t="s">
        <v>13</v>
      </c>
      <c r="C31" s="68">
        <v>493</v>
      </c>
      <c r="D31" s="69">
        <v>671279</v>
      </c>
      <c r="E31" s="68">
        <v>-192</v>
      </c>
      <c r="F31" s="69">
        <v>-264641.3</v>
      </c>
      <c r="G31" s="71">
        <v>301</v>
      </c>
      <c r="H31" s="72">
        <v>406637.7</v>
      </c>
    </row>
    <row r="32" spans="1:8" ht="11.25" customHeight="1" outlineLevel="2" x14ac:dyDescent="0.2">
      <c r="A32" s="73"/>
      <c r="B32" s="67" t="s">
        <v>7</v>
      </c>
      <c r="C32" s="68">
        <v>493</v>
      </c>
      <c r="D32" s="69">
        <v>671279</v>
      </c>
      <c r="E32" s="68">
        <v>0</v>
      </c>
      <c r="F32" s="69">
        <v>0</v>
      </c>
      <c r="G32" s="71">
        <v>493</v>
      </c>
      <c r="H32" s="72">
        <v>671279</v>
      </c>
    </row>
    <row r="33" spans="1:8" ht="11.25" customHeight="1" outlineLevel="2" x14ac:dyDescent="0.2">
      <c r="A33" s="73"/>
      <c r="B33" s="67" t="s">
        <v>8</v>
      </c>
      <c r="C33" s="68">
        <v>493</v>
      </c>
      <c r="D33" s="69">
        <v>671279</v>
      </c>
      <c r="E33" s="68">
        <v>0</v>
      </c>
      <c r="F33" s="69">
        <v>0</v>
      </c>
      <c r="G33" s="71">
        <v>493</v>
      </c>
      <c r="H33" s="72">
        <v>671279</v>
      </c>
    </row>
    <row r="34" spans="1:8" ht="11.25" customHeight="1" outlineLevel="2" x14ac:dyDescent="0.2">
      <c r="A34" s="73"/>
      <c r="B34" s="67" t="s">
        <v>9</v>
      </c>
      <c r="C34" s="68">
        <v>491</v>
      </c>
      <c r="D34" s="69">
        <v>671273</v>
      </c>
      <c r="E34" s="68">
        <v>0</v>
      </c>
      <c r="F34" s="69">
        <v>0</v>
      </c>
      <c r="G34" s="71">
        <v>491</v>
      </c>
      <c r="H34" s="72">
        <v>671273</v>
      </c>
    </row>
    <row r="35" spans="1:8" ht="11.25" customHeight="1" x14ac:dyDescent="0.2">
      <c r="A35" s="62" t="s">
        <v>31</v>
      </c>
      <c r="B35" s="62" t="s">
        <v>32</v>
      </c>
      <c r="C35" s="65">
        <v>2500</v>
      </c>
      <c r="D35" s="64">
        <v>3264000</v>
      </c>
      <c r="E35" s="65">
        <v>-305</v>
      </c>
      <c r="F35" s="64">
        <v>-398145</v>
      </c>
      <c r="G35" s="65">
        <v>2195</v>
      </c>
      <c r="H35" s="64">
        <v>2865855</v>
      </c>
    </row>
    <row r="36" spans="1:8" ht="11.25" customHeight="1" outlineLevel="1" x14ac:dyDescent="0.2">
      <c r="A36" s="66"/>
      <c r="B36" s="67" t="s">
        <v>210</v>
      </c>
      <c r="C36" s="70">
        <v>2500</v>
      </c>
      <c r="D36" s="69">
        <v>3264000</v>
      </c>
      <c r="E36" s="70">
        <v>-305</v>
      </c>
      <c r="F36" s="69">
        <v>-398145</v>
      </c>
      <c r="G36" s="71">
        <v>2195</v>
      </c>
      <c r="H36" s="72">
        <v>2865855</v>
      </c>
    </row>
    <row r="37" spans="1:8" ht="11.25" customHeight="1" outlineLevel="2" x14ac:dyDescent="0.2">
      <c r="A37" s="73"/>
      <c r="B37" s="67" t="s">
        <v>13</v>
      </c>
      <c r="C37" s="68">
        <v>625</v>
      </c>
      <c r="D37" s="69">
        <v>816001</v>
      </c>
      <c r="E37" s="68">
        <v>-305</v>
      </c>
      <c r="F37" s="69">
        <v>-398145</v>
      </c>
      <c r="G37" s="71">
        <v>320</v>
      </c>
      <c r="H37" s="72">
        <v>417856</v>
      </c>
    </row>
    <row r="38" spans="1:8" ht="11.25" customHeight="1" outlineLevel="2" x14ac:dyDescent="0.2">
      <c r="A38" s="73"/>
      <c r="B38" s="67" t="s">
        <v>7</v>
      </c>
      <c r="C38" s="68">
        <v>625</v>
      </c>
      <c r="D38" s="69">
        <v>816001</v>
      </c>
      <c r="E38" s="68">
        <v>0</v>
      </c>
      <c r="F38" s="69">
        <v>0</v>
      </c>
      <c r="G38" s="71">
        <v>625</v>
      </c>
      <c r="H38" s="72">
        <v>816001</v>
      </c>
    </row>
    <row r="39" spans="1:8" ht="11.25" customHeight="1" outlineLevel="2" x14ac:dyDescent="0.2">
      <c r="A39" s="73"/>
      <c r="B39" s="67" t="s">
        <v>8</v>
      </c>
      <c r="C39" s="68">
        <v>625</v>
      </c>
      <c r="D39" s="69">
        <v>816001</v>
      </c>
      <c r="E39" s="68">
        <v>0</v>
      </c>
      <c r="F39" s="69">
        <v>0</v>
      </c>
      <c r="G39" s="71">
        <v>625</v>
      </c>
      <c r="H39" s="72">
        <v>816001</v>
      </c>
    </row>
    <row r="40" spans="1:8" ht="11.25" customHeight="1" outlineLevel="2" x14ac:dyDescent="0.2">
      <c r="A40" s="73"/>
      <c r="B40" s="67" t="s">
        <v>9</v>
      </c>
      <c r="C40" s="68">
        <v>625</v>
      </c>
      <c r="D40" s="69">
        <v>815997</v>
      </c>
      <c r="E40" s="68">
        <v>0</v>
      </c>
      <c r="F40" s="69">
        <v>0</v>
      </c>
      <c r="G40" s="71">
        <v>625</v>
      </c>
      <c r="H40" s="72">
        <v>815997</v>
      </c>
    </row>
    <row r="41" spans="1:8" ht="11.25" customHeight="1" x14ac:dyDescent="0.2">
      <c r="A41" s="62" t="s">
        <v>33</v>
      </c>
      <c r="B41" s="62" t="s">
        <v>34</v>
      </c>
      <c r="C41" s="65">
        <v>2500</v>
      </c>
      <c r="D41" s="64">
        <v>3479825</v>
      </c>
      <c r="E41" s="65">
        <v>-244</v>
      </c>
      <c r="F41" s="64">
        <v>-371141.4</v>
      </c>
      <c r="G41" s="65">
        <v>2256</v>
      </c>
      <c r="H41" s="64">
        <v>3108683.6</v>
      </c>
    </row>
    <row r="42" spans="1:8" ht="11.25" customHeight="1" outlineLevel="1" x14ac:dyDescent="0.2">
      <c r="A42" s="66"/>
      <c r="B42" s="67" t="s">
        <v>210</v>
      </c>
      <c r="C42" s="70">
        <v>2500</v>
      </c>
      <c r="D42" s="69">
        <v>3479825</v>
      </c>
      <c r="E42" s="70">
        <v>-244</v>
      </c>
      <c r="F42" s="69">
        <v>-371141.4</v>
      </c>
      <c r="G42" s="71">
        <v>2256</v>
      </c>
      <c r="H42" s="72">
        <v>3108683.6</v>
      </c>
    </row>
    <row r="43" spans="1:8" ht="11.25" customHeight="1" outlineLevel="2" x14ac:dyDescent="0.2">
      <c r="A43" s="73"/>
      <c r="B43" s="67" t="s">
        <v>13</v>
      </c>
      <c r="C43" s="68">
        <v>626</v>
      </c>
      <c r="D43" s="69">
        <v>869957</v>
      </c>
      <c r="E43" s="68">
        <v>-244</v>
      </c>
      <c r="F43" s="69">
        <v>-371141.4</v>
      </c>
      <c r="G43" s="71">
        <v>382</v>
      </c>
      <c r="H43" s="72">
        <v>498815.6</v>
      </c>
    </row>
    <row r="44" spans="1:8" ht="11.25" customHeight="1" outlineLevel="2" x14ac:dyDescent="0.2">
      <c r="A44" s="73"/>
      <c r="B44" s="67" t="s">
        <v>7</v>
      </c>
      <c r="C44" s="68">
        <v>626</v>
      </c>
      <c r="D44" s="69">
        <v>869957</v>
      </c>
      <c r="E44" s="68">
        <v>0</v>
      </c>
      <c r="F44" s="69">
        <v>0</v>
      </c>
      <c r="G44" s="71">
        <v>626</v>
      </c>
      <c r="H44" s="72">
        <v>869957</v>
      </c>
    </row>
    <row r="45" spans="1:8" ht="11.25" customHeight="1" outlineLevel="2" x14ac:dyDescent="0.2">
      <c r="A45" s="73"/>
      <c r="B45" s="67" t="s">
        <v>8</v>
      </c>
      <c r="C45" s="68">
        <v>626</v>
      </c>
      <c r="D45" s="69">
        <v>869957</v>
      </c>
      <c r="E45" s="68">
        <v>0</v>
      </c>
      <c r="F45" s="69">
        <v>0</v>
      </c>
      <c r="G45" s="71">
        <v>626</v>
      </c>
      <c r="H45" s="72">
        <v>869957</v>
      </c>
    </row>
    <row r="46" spans="1:8" ht="11.25" customHeight="1" outlineLevel="2" x14ac:dyDescent="0.2">
      <c r="A46" s="73"/>
      <c r="B46" s="67" t="s">
        <v>9</v>
      </c>
      <c r="C46" s="68">
        <v>622</v>
      </c>
      <c r="D46" s="69">
        <v>869954</v>
      </c>
      <c r="E46" s="68">
        <v>0</v>
      </c>
      <c r="F46" s="69">
        <v>0</v>
      </c>
      <c r="G46" s="71">
        <v>622</v>
      </c>
      <c r="H46" s="72">
        <v>869954</v>
      </c>
    </row>
    <row r="47" spans="1:8" ht="11.25" customHeight="1" x14ac:dyDescent="0.2">
      <c r="A47" s="62" t="s">
        <v>35</v>
      </c>
      <c r="B47" s="62" t="s">
        <v>36</v>
      </c>
      <c r="C47" s="65">
        <v>2000</v>
      </c>
      <c r="D47" s="64">
        <v>2833725</v>
      </c>
      <c r="E47" s="65">
        <v>-28</v>
      </c>
      <c r="F47" s="64">
        <v>-91401.900000000038</v>
      </c>
      <c r="G47" s="65">
        <v>1972</v>
      </c>
      <c r="H47" s="64">
        <v>2742323.1</v>
      </c>
    </row>
    <row r="48" spans="1:8" ht="11.25" customHeight="1" outlineLevel="1" x14ac:dyDescent="0.2">
      <c r="A48" s="66"/>
      <c r="B48" s="67" t="s">
        <v>210</v>
      </c>
      <c r="C48" s="70">
        <v>2000</v>
      </c>
      <c r="D48" s="69">
        <v>2833725</v>
      </c>
      <c r="E48" s="70">
        <v>-28</v>
      </c>
      <c r="F48" s="69">
        <v>-91401.900000000038</v>
      </c>
      <c r="G48" s="71">
        <v>1972</v>
      </c>
      <c r="H48" s="72">
        <v>2742323.1</v>
      </c>
    </row>
    <row r="49" spans="1:8" ht="11.25" customHeight="1" outlineLevel="2" x14ac:dyDescent="0.2">
      <c r="A49" s="73"/>
      <c r="B49" s="67" t="s">
        <v>13</v>
      </c>
      <c r="C49" s="68">
        <v>501</v>
      </c>
      <c r="D49" s="69">
        <v>708432</v>
      </c>
      <c r="E49" s="68">
        <v>-28</v>
      </c>
      <c r="F49" s="69">
        <v>-91401.900000000038</v>
      </c>
      <c r="G49" s="71">
        <v>473</v>
      </c>
      <c r="H49" s="72">
        <v>617030.1</v>
      </c>
    </row>
    <row r="50" spans="1:8" ht="11.25" customHeight="1" outlineLevel="2" x14ac:dyDescent="0.2">
      <c r="A50" s="73"/>
      <c r="B50" s="67" t="s">
        <v>7</v>
      </c>
      <c r="C50" s="68">
        <v>501</v>
      </c>
      <c r="D50" s="69">
        <v>708432</v>
      </c>
      <c r="E50" s="68">
        <v>0</v>
      </c>
      <c r="F50" s="69">
        <v>0</v>
      </c>
      <c r="G50" s="71">
        <v>501</v>
      </c>
      <c r="H50" s="72">
        <v>708432</v>
      </c>
    </row>
    <row r="51" spans="1:8" ht="11.25" customHeight="1" outlineLevel="2" x14ac:dyDescent="0.2">
      <c r="A51" s="73"/>
      <c r="B51" s="67" t="s">
        <v>8</v>
      </c>
      <c r="C51" s="68">
        <v>501</v>
      </c>
      <c r="D51" s="69">
        <v>708432</v>
      </c>
      <c r="E51" s="68">
        <v>0</v>
      </c>
      <c r="F51" s="69">
        <v>0</v>
      </c>
      <c r="G51" s="71">
        <v>501</v>
      </c>
      <c r="H51" s="72">
        <v>708432</v>
      </c>
    </row>
    <row r="52" spans="1:8" ht="11.25" customHeight="1" outlineLevel="2" x14ac:dyDescent="0.2">
      <c r="A52" s="73"/>
      <c r="B52" s="67" t="s">
        <v>9</v>
      </c>
      <c r="C52" s="68">
        <v>497</v>
      </c>
      <c r="D52" s="69">
        <v>708429</v>
      </c>
      <c r="E52" s="68">
        <v>0</v>
      </c>
      <c r="F52" s="69">
        <v>0</v>
      </c>
      <c r="G52" s="71">
        <v>497</v>
      </c>
      <c r="H52" s="72">
        <v>708429</v>
      </c>
    </row>
    <row r="53" spans="1:8" ht="11.25" customHeight="1" x14ac:dyDescent="0.2">
      <c r="A53" s="62" t="s">
        <v>37</v>
      </c>
      <c r="B53" s="62" t="s">
        <v>38</v>
      </c>
      <c r="C53" s="65">
        <v>2000</v>
      </c>
      <c r="D53" s="64">
        <v>2721215</v>
      </c>
      <c r="E53" s="65">
        <v>-50</v>
      </c>
      <c r="F53" s="64">
        <v>-91387.199999999983</v>
      </c>
      <c r="G53" s="65">
        <v>1950</v>
      </c>
      <c r="H53" s="64">
        <v>2629827.7999999998</v>
      </c>
    </row>
    <row r="54" spans="1:8" ht="11.25" customHeight="1" outlineLevel="1" x14ac:dyDescent="0.2">
      <c r="A54" s="66"/>
      <c r="B54" s="67" t="s">
        <v>210</v>
      </c>
      <c r="C54" s="70">
        <v>2000</v>
      </c>
      <c r="D54" s="69">
        <v>2721215</v>
      </c>
      <c r="E54" s="70">
        <v>-50</v>
      </c>
      <c r="F54" s="69">
        <v>-91387.199999999983</v>
      </c>
      <c r="G54" s="71">
        <v>1950</v>
      </c>
      <c r="H54" s="72">
        <v>2629827.7999999998</v>
      </c>
    </row>
    <row r="55" spans="1:8" ht="11.25" customHeight="1" outlineLevel="2" x14ac:dyDescent="0.2">
      <c r="A55" s="73"/>
      <c r="B55" s="67" t="s">
        <v>13</v>
      </c>
      <c r="C55" s="68">
        <v>501</v>
      </c>
      <c r="D55" s="69">
        <v>680303</v>
      </c>
      <c r="E55" s="68">
        <v>-50</v>
      </c>
      <c r="F55" s="69">
        <v>-91387.199999999983</v>
      </c>
      <c r="G55" s="71">
        <v>451</v>
      </c>
      <c r="H55" s="72">
        <v>588915.80000000005</v>
      </c>
    </row>
    <row r="56" spans="1:8" ht="11.25" customHeight="1" outlineLevel="2" x14ac:dyDescent="0.2">
      <c r="A56" s="73"/>
      <c r="B56" s="67" t="s">
        <v>7</v>
      </c>
      <c r="C56" s="68">
        <v>501</v>
      </c>
      <c r="D56" s="69">
        <v>680303</v>
      </c>
      <c r="E56" s="68">
        <v>0</v>
      </c>
      <c r="F56" s="69">
        <v>0</v>
      </c>
      <c r="G56" s="71">
        <v>501</v>
      </c>
      <c r="H56" s="72">
        <v>680303</v>
      </c>
    </row>
    <row r="57" spans="1:8" ht="11.25" customHeight="1" outlineLevel="2" x14ac:dyDescent="0.2">
      <c r="A57" s="73"/>
      <c r="B57" s="67" t="s">
        <v>8</v>
      </c>
      <c r="C57" s="68">
        <v>501</v>
      </c>
      <c r="D57" s="69">
        <v>680303</v>
      </c>
      <c r="E57" s="68">
        <v>0</v>
      </c>
      <c r="F57" s="69">
        <v>0</v>
      </c>
      <c r="G57" s="71">
        <v>501</v>
      </c>
      <c r="H57" s="72">
        <v>680303</v>
      </c>
    </row>
    <row r="58" spans="1:8" ht="11.25" customHeight="1" outlineLevel="2" x14ac:dyDescent="0.2">
      <c r="A58" s="73"/>
      <c r="B58" s="67" t="s">
        <v>9</v>
      </c>
      <c r="C58" s="68">
        <v>497</v>
      </c>
      <c r="D58" s="69">
        <v>680306</v>
      </c>
      <c r="E58" s="68">
        <v>0</v>
      </c>
      <c r="F58" s="69">
        <v>0</v>
      </c>
      <c r="G58" s="71">
        <v>497</v>
      </c>
      <c r="H58" s="72">
        <v>680306</v>
      </c>
    </row>
    <row r="59" spans="1:8" ht="11.25" customHeight="1" x14ac:dyDescent="0.2">
      <c r="A59" s="62" t="s">
        <v>39</v>
      </c>
      <c r="B59" s="62" t="s">
        <v>40</v>
      </c>
      <c r="C59" s="63">
        <v>242</v>
      </c>
      <c r="D59" s="64">
        <v>437182</v>
      </c>
      <c r="E59" s="63">
        <v>-16</v>
      </c>
      <c r="F59" s="102">
        <v>-50535</v>
      </c>
      <c r="G59" s="65">
        <v>226</v>
      </c>
      <c r="H59" s="64">
        <v>386647</v>
      </c>
    </row>
    <row r="60" spans="1:8" ht="11.25" customHeight="1" outlineLevel="1" x14ac:dyDescent="0.2">
      <c r="A60" s="66"/>
      <c r="B60" s="67" t="s">
        <v>210</v>
      </c>
      <c r="C60" s="68">
        <v>242</v>
      </c>
      <c r="D60" s="69">
        <v>437182</v>
      </c>
      <c r="E60" s="68">
        <v>-16</v>
      </c>
      <c r="F60" s="103">
        <v>-50535</v>
      </c>
      <c r="G60" s="71">
        <v>226</v>
      </c>
      <c r="H60" s="72">
        <v>386647</v>
      </c>
    </row>
    <row r="61" spans="1:8" ht="11.25" customHeight="1" outlineLevel="2" x14ac:dyDescent="0.2">
      <c r="A61" s="73"/>
      <c r="B61" s="67" t="s">
        <v>13</v>
      </c>
      <c r="C61" s="68">
        <v>61</v>
      </c>
      <c r="D61" s="69">
        <v>109296</v>
      </c>
      <c r="E61" s="68">
        <v>-16</v>
      </c>
      <c r="F61" s="103">
        <v>-50535</v>
      </c>
      <c r="G61" s="71">
        <v>45</v>
      </c>
      <c r="H61" s="72">
        <v>58761</v>
      </c>
    </row>
    <row r="62" spans="1:8" ht="11.25" customHeight="1" outlineLevel="2" x14ac:dyDescent="0.2">
      <c r="A62" s="73"/>
      <c r="B62" s="67" t="s">
        <v>7</v>
      </c>
      <c r="C62" s="68">
        <v>61</v>
      </c>
      <c r="D62" s="69">
        <v>109296</v>
      </c>
      <c r="E62" s="68">
        <v>0</v>
      </c>
      <c r="F62" s="103">
        <v>0</v>
      </c>
      <c r="G62" s="71">
        <v>61</v>
      </c>
      <c r="H62" s="72">
        <v>109296</v>
      </c>
    </row>
    <row r="63" spans="1:8" ht="11.25" customHeight="1" outlineLevel="2" x14ac:dyDescent="0.2">
      <c r="A63" s="73"/>
      <c r="B63" s="67" t="s">
        <v>8</v>
      </c>
      <c r="C63" s="68">
        <v>61</v>
      </c>
      <c r="D63" s="69">
        <v>109296</v>
      </c>
      <c r="E63" s="68">
        <v>0</v>
      </c>
      <c r="F63" s="103">
        <v>0</v>
      </c>
      <c r="G63" s="71">
        <v>61</v>
      </c>
      <c r="H63" s="72">
        <v>109296</v>
      </c>
    </row>
    <row r="64" spans="1:8" ht="11.25" customHeight="1" outlineLevel="2" x14ac:dyDescent="0.2">
      <c r="A64" s="73"/>
      <c r="B64" s="67" t="s">
        <v>9</v>
      </c>
      <c r="C64" s="68">
        <v>59</v>
      </c>
      <c r="D64" s="69">
        <v>109294</v>
      </c>
      <c r="E64" s="68">
        <v>0</v>
      </c>
      <c r="F64" s="103">
        <v>0</v>
      </c>
      <c r="G64" s="71">
        <v>59</v>
      </c>
      <c r="H64" s="72">
        <v>109294</v>
      </c>
    </row>
    <row r="65" spans="1:8" ht="11.25" customHeight="1" x14ac:dyDescent="0.2">
      <c r="A65" s="62" t="s">
        <v>41</v>
      </c>
      <c r="B65" s="62" t="s">
        <v>42</v>
      </c>
      <c r="C65" s="65">
        <v>1480</v>
      </c>
      <c r="D65" s="64">
        <v>2039235</v>
      </c>
      <c r="E65" s="65">
        <v>-94</v>
      </c>
      <c r="F65" s="64">
        <v>-90915.199999999997</v>
      </c>
      <c r="G65" s="65">
        <v>1386</v>
      </c>
      <c r="H65" s="64">
        <v>1948319.8</v>
      </c>
    </row>
    <row r="66" spans="1:8" ht="11.25" customHeight="1" outlineLevel="1" x14ac:dyDescent="0.2">
      <c r="A66" s="66"/>
      <c r="B66" s="67" t="s">
        <v>210</v>
      </c>
      <c r="C66" s="70">
        <v>1480</v>
      </c>
      <c r="D66" s="69">
        <v>2039235</v>
      </c>
      <c r="E66" s="70">
        <v>-94</v>
      </c>
      <c r="F66" s="69">
        <v>-90915.199999999997</v>
      </c>
      <c r="G66" s="71">
        <v>1386</v>
      </c>
      <c r="H66" s="72">
        <v>1948319.8</v>
      </c>
    </row>
    <row r="67" spans="1:8" ht="11.25" customHeight="1" outlineLevel="2" x14ac:dyDescent="0.2">
      <c r="A67" s="73"/>
      <c r="B67" s="67" t="s">
        <v>13</v>
      </c>
      <c r="C67" s="68">
        <v>370</v>
      </c>
      <c r="D67" s="69">
        <v>509808</v>
      </c>
      <c r="E67" s="68">
        <v>-94</v>
      </c>
      <c r="F67" s="69">
        <v>-90915.199999999997</v>
      </c>
      <c r="G67" s="71">
        <v>276</v>
      </c>
      <c r="H67" s="72">
        <v>418892.79999999999</v>
      </c>
    </row>
    <row r="68" spans="1:8" ht="11.25" customHeight="1" outlineLevel="2" x14ac:dyDescent="0.2">
      <c r="A68" s="73"/>
      <c r="B68" s="67" t="s">
        <v>7</v>
      </c>
      <c r="C68" s="68">
        <v>370</v>
      </c>
      <c r="D68" s="69">
        <v>509808</v>
      </c>
      <c r="E68" s="68">
        <v>0</v>
      </c>
      <c r="F68" s="103">
        <v>0</v>
      </c>
      <c r="G68" s="71">
        <v>370</v>
      </c>
      <c r="H68" s="72">
        <v>509808</v>
      </c>
    </row>
    <row r="69" spans="1:8" ht="11.25" customHeight="1" outlineLevel="2" x14ac:dyDescent="0.2">
      <c r="A69" s="73"/>
      <c r="B69" s="67" t="s">
        <v>8</v>
      </c>
      <c r="C69" s="68">
        <v>370</v>
      </c>
      <c r="D69" s="69">
        <v>509808</v>
      </c>
      <c r="E69" s="68">
        <v>0</v>
      </c>
      <c r="F69" s="103">
        <v>0</v>
      </c>
      <c r="G69" s="71">
        <v>370</v>
      </c>
      <c r="H69" s="72">
        <v>509808</v>
      </c>
    </row>
    <row r="70" spans="1:8" ht="11.25" customHeight="1" outlineLevel="2" x14ac:dyDescent="0.2">
      <c r="A70" s="73"/>
      <c r="B70" s="67" t="s">
        <v>9</v>
      </c>
      <c r="C70" s="68">
        <v>370</v>
      </c>
      <c r="D70" s="69">
        <v>509811</v>
      </c>
      <c r="E70" s="68">
        <v>0</v>
      </c>
      <c r="F70" s="103">
        <v>0</v>
      </c>
      <c r="G70" s="71">
        <v>370</v>
      </c>
      <c r="H70" s="72">
        <v>509811</v>
      </c>
    </row>
    <row r="71" spans="1:8" ht="11.25" customHeight="1" x14ac:dyDescent="0.2">
      <c r="A71" s="62" t="s">
        <v>43</v>
      </c>
      <c r="B71" s="62" t="s">
        <v>44</v>
      </c>
      <c r="C71" s="65">
        <v>2038</v>
      </c>
      <c r="D71" s="64">
        <v>2766948</v>
      </c>
      <c r="E71" s="65">
        <v>-283</v>
      </c>
      <c r="F71" s="64">
        <v>-385860.8</v>
      </c>
      <c r="G71" s="65">
        <v>1755</v>
      </c>
      <c r="H71" s="64">
        <v>2381087.2000000002</v>
      </c>
    </row>
    <row r="72" spans="1:8" ht="11.25" customHeight="1" outlineLevel="1" x14ac:dyDescent="0.2">
      <c r="A72" s="66"/>
      <c r="B72" s="67" t="s">
        <v>210</v>
      </c>
      <c r="C72" s="70">
        <v>2038</v>
      </c>
      <c r="D72" s="69">
        <v>2766948</v>
      </c>
      <c r="E72" s="70">
        <v>-283</v>
      </c>
      <c r="F72" s="69">
        <v>-385860.8</v>
      </c>
      <c r="G72" s="71">
        <v>1755</v>
      </c>
      <c r="H72" s="72">
        <v>2381087.2000000002</v>
      </c>
    </row>
    <row r="73" spans="1:8" ht="11.25" customHeight="1" outlineLevel="2" x14ac:dyDescent="0.2">
      <c r="A73" s="73"/>
      <c r="B73" s="67" t="s">
        <v>13</v>
      </c>
      <c r="C73" s="68">
        <v>510</v>
      </c>
      <c r="D73" s="69">
        <v>691737</v>
      </c>
      <c r="E73" s="68">
        <v>-283</v>
      </c>
      <c r="F73" s="69">
        <v>-385860.8</v>
      </c>
      <c r="G73" s="71">
        <v>227</v>
      </c>
      <c r="H73" s="72">
        <v>305876.2</v>
      </c>
    </row>
    <row r="74" spans="1:8" ht="11.25" customHeight="1" outlineLevel="2" x14ac:dyDescent="0.2">
      <c r="A74" s="73"/>
      <c r="B74" s="67" t="s">
        <v>7</v>
      </c>
      <c r="C74" s="68">
        <v>510</v>
      </c>
      <c r="D74" s="69">
        <v>691737</v>
      </c>
      <c r="E74" s="68">
        <v>0</v>
      </c>
      <c r="F74" s="69">
        <v>0</v>
      </c>
      <c r="G74" s="71">
        <v>510</v>
      </c>
      <c r="H74" s="72">
        <v>691737</v>
      </c>
    </row>
    <row r="75" spans="1:8" ht="11.25" customHeight="1" outlineLevel="2" x14ac:dyDescent="0.2">
      <c r="A75" s="73"/>
      <c r="B75" s="67" t="s">
        <v>8</v>
      </c>
      <c r="C75" s="68">
        <v>510</v>
      </c>
      <c r="D75" s="69">
        <v>691737</v>
      </c>
      <c r="E75" s="68">
        <v>0</v>
      </c>
      <c r="F75" s="69">
        <v>0</v>
      </c>
      <c r="G75" s="71">
        <v>510</v>
      </c>
      <c r="H75" s="72">
        <v>691737</v>
      </c>
    </row>
    <row r="76" spans="1:8" ht="11.25" customHeight="1" outlineLevel="2" x14ac:dyDescent="0.2">
      <c r="A76" s="73"/>
      <c r="B76" s="67" t="s">
        <v>9</v>
      </c>
      <c r="C76" s="68">
        <v>508</v>
      </c>
      <c r="D76" s="69">
        <v>691737</v>
      </c>
      <c r="E76" s="68">
        <v>0</v>
      </c>
      <c r="F76" s="69">
        <v>0</v>
      </c>
      <c r="G76" s="71">
        <v>508</v>
      </c>
      <c r="H76" s="72">
        <v>691737</v>
      </c>
    </row>
    <row r="77" spans="1:8" ht="11.25" customHeight="1" x14ac:dyDescent="0.2">
      <c r="A77" s="62" t="s">
        <v>45</v>
      </c>
      <c r="B77" s="62" t="s">
        <v>46</v>
      </c>
      <c r="C77" s="65">
        <v>1308</v>
      </c>
      <c r="D77" s="64">
        <v>1734268</v>
      </c>
      <c r="E77" s="65">
        <v>-1</v>
      </c>
      <c r="F77" s="64">
        <v>-6570.399999999976</v>
      </c>
      <c r="G77" s="65">
        <v>1307</v>
      </c>
      <c r="H77" s="64">
        <v>1727697.6</v>
      </c>
    </row>
    <row r="78" spans="1:8" ht="11.25" customHeight="1" outlineLevel="1" x14ac:dyDescent="0.2">
      <c r="A78" s="66"/>
      <c r="B78" s="67" t="s">
        <v>210</v>
      </c>
      <c r="C78" s="70">
        <v>1308</v>
      </c>
      <c r="D78" s="69">
        <v>1734268</v>
      </c>
      <c r="E78" s="70">
        <v>-1</v>
      </c>
      <c r="F78" s="69">
        <v>-6570.399999999976</v>
      </c>
      <c r="G78" s="71">
        <v>1307</v>
      </c>
      <c r="H78" s="72">
        <v>1727697.6</v>
      </c>
    </row>
    <row r="79" spans="1:8" ht="11.25" customHeight="1" outlineLevel="2" x14ac:dyDescent="0.2">
      <c r="A79" s="73"/>
      <c r="B79" s="67" t="s">
        <v>13</v>
      </c>
      <c r="C79" s="68">
        <v>328</v>
      </c>
      <c r="D79" s="69">
        <v>433567</v>
      </c>
      <c r="E79" s="68">
        <v>-1</v>
      </c>
      <c r="F79" s="69">
        <v>-6570.399999999976</v>
      </c>
      <c r="G79" s="71">
        <v>327</v>
      </c>
      <c r="H79" s="72">
        <v>426996.60000000003</v>
      </c>
    </row>
    <row r="80" spans="1:8" ht="11.25" customHeight="1" outlineLevel="2" x14ac:dyDescent="0.2">
      <c r="A80" s="73"/>
      <c r="B80" s="67" t="s">
        <v>7</v>
      </c>
      <c r="C80" s="68">
        <v>328</v>
      </c>
      <c r="D80" s="69">
        <v>433567</v>
      </c>
      <c r="E80" s="68">
        <v>0</v>
      </c>
      <c r="F80" s="103">
        <v>0</v>
      </c>
      <c r="G80" s="71">
        <v>328</v>
      </c>
      <c r="H80" s="72">
        <v>433567</v>
      </c>
    </row>
    <row r="81" spans="1:8" ht="11.25" customHeight="1" outlineLevel="2" x14ac:dyDescent="0.2">
      <c r="A81" s="73"/>
      <c r="B81" s="67" t="s">
        <v>8</v>
      </c>
      <c r="C81" s="68">
        <v>328</v>
      </c>
      <c r="D81" s="69">
        <v>433567</v>
      </c>
      <c r="E81" s="68">
        <v>0</v>
      </c>
      <c r="F81" s="103">
        <v>0</v>
      </c>
      <c r="G81" s="71">
        <v>328</v>
      </c>
      <c r="H81" s="72">
        <v>433567</v>
      </c>
    </row>
    <row r="82" spans="1:8" ht="11.25" customHeight="1" outlineLevel="2" x14ac:dyDescent="0.2">
      <c r="A82" s="73"/>
      <c r="B82" s="67" t="s">
        <v>9</v>
      </c>
      <c r="C82" s="68">
        <v>324</v>
      </c>
      <c r="D82" s="69">
        <v>433567</v>
      </c>
      <c r="E82" s="68">
        <v>0</v>
      </c>
      <c r="F82" s="103">
        <v>0</v>
      </c>
      <c r="G82" s="71">
        <v>324</v>
      </c>
      <c r="H82" s="72">
        <v>433567</v>
      </c>
    </row>
    <row r="83" spans="1:8" ht="11.25" customHeight="1" x14ac:dyDescent="0.2">
      <c r="A83" s="62" t="s">
        <v>47</v>
      </c>
      <c r="B83" s="62" t="s">
        <v>48</v>
      </c>
      <c r="C83" s="63">
        <v>700</v>
      </c>
      <c r="D83" s="64">
        <v>913920</v>
      </c>
      <c r="E83" s="63">
        <v>-45</v>
      </c>
      <c r="F83" s="102">
        <v>-63633.399999999994</v>
      </c>
      <c r="G83" s="65">
        <v>655</v>
      </c>
      <c r="H83" s="64">
        <v>850286.6</v>
      </c>
    </row>
    <row r="84" spans="1:8" ht="11.25" customHeight="1" outlineLevel="1" x14ac:dyDescent="0.2">
      <c r="A84" s="66"/>
      <c r="B84" s="67" t="s">
        <v>210</v>
      </c>
      <c r="C84" s="68">
        <v>700</v>
      </c>
      <c r="D84" s="69">
        <v>913920</v>
      </c>
      <c r="E84" s="68">
        <v>-45</v>
      </c>
      <c r="F84" s="103">
        <v>-63633.399999999994</v>
      </c>
      <c r="G84" s="71">
        <v>655</v>
      </c>
      <c r="H84" s="72">
        <v>850286.6</v>
      </c>
    </row>
    <row r="85" spans="1:8" ht="11.25" customHeight="1" outlineLevel="2" x14ac:dyDescent="0.2">
      <c r="A85" s="73"/>
      <c r="B85" s="67" t="s">
        <v>13</v>
      </c>
      <c r="C85" s="68">
        <v>175</v>
      </c>
      <c r="D85" s="69">
        <v>228481</v>
      </c>
      <c r="E85" s="68">
        <v>-45</v>
      </c>
      <c r="F85" s="103">
        <v>-63633.399999999994</v>
      </c>
      <c r="G85" s="71">
        <v>130</v>
      </c>
      <c r="H85" s="72">
        <v>164847.6</v>
      </c>
    </row>
    <row r="86" spans="1:8" ht="11.25" customHeight="1" outlineLevel="2" x14ac:dyDescent="0.2">
      <c r="A86" s="73"/>
      <c r="B86" s="67" t="s">
        <v>7</v>
      </c>
      <c r="C86" s="68">
        <v>175</v>
      </c>
      <c r="D86" s="69">
        <v>228481</v>
      </c>
      <c r="E86" s="68">
        <v>0</v>
      </c>
      <c r="F86" s="103">
        <v>0</v>
      </c>
      <c r="G86" s="71">
        <v>175</v>
      </c>
      <c r="H86" s="72">
        <v>228481</v>
      </c>
    </row>
    <row r="87" spans="1:8" ht="11.25" customHeight="1" outlineLevel="2" x14ac:dyDescent="0.2">
      <c r="A87" s="73"/>
      <c r="B87" s="67" t="s">
        <v>8</v>
      </c>
      <c r="C87" s="68">
        <v>175</v>
      </c>
      <c r="D87" s="69">
        <v>228481</v>
      </c>
      <c r="E87" s="68">
        <v>0</v>
      </c>
      <c r="F87" s="103">
        <v>0</v>
      </c>
      <c r="G87" s="71">
        <v>175</v>
      </c>
      <c r="H87" s="72">
        <v>228481</v>
      </c>
    </row>
    <row r="88" spans="1:8" ht="11.25" customHeight="1" outlineLevel="2" x14ac:dyDescent="0.2">
      <c r="A88" s="73"/>
      <c r="B88" s="67" t="s">
        <v>9</v>
      </c>
      <c r="C88" s="68">
        <v>175</v>
      </c>
      <c r="D88" s="69">
        <v>228477</v>
      </c>
      <c r="E88" s="68">
        <v>0</v>
      </c>
      <c r="F88" s="103">
        <v>0</v>
      </c>
      <c r="G88" s="71">
        <v>175</v>
      </c>
      <c r="H88" s="72">
        <v>228477</v>
      </c>
    </row>
    <row r="89" spans="1:8" ht="11.25" customHeight="1" x14ac:dyDescent="0.2">
      <c r="A89" s="62" t="s">
        <v>51</v>
      </c>
      <c r="B89" s="62" t="s">
        <v>52</v>
      </c>
      <c r="C89" s="63">
        <v>400</v>
      </c>
      <c r="D89" s="64">
        <v>522240</v>
      </c>
      <c r="E89" s="63">
        <v>-100</v>
      </c>
      <c r="F89" s="102">
        <v>-130560</v>
      </c>
      <c r="G89" s="65">
        <v>300</v>
      </c>
      <c r="H89" s="64">
        <v>391680</v>
      </c>
    </row>
    <row r="90" spans="1:8" ht="11.25" customHeight="1" outlineLevel="1" x14ac:dyDescent="0.2">
      <c r="A90" s="66"/>
      <c r="B90" s="67" t="s">
        <v>210</v>
      </c>
      <c r="C90" s="68">
        <v>400</v>
      </c>
      <c r="D90" s="69">
        <v>522240</v>
      </c>
      <c r="E90" s="68">
        <v>-100</v>
      </c>
      <c r="F90" s="103">
        <v>-130560</v>
      </c>
      <c r="G90" s="71">
        <v>300</v>
      </c>
      <c r="H90" s="72">
        <v>391680</v>
      </c>
    </row>
    <row r="91" spans="1:8" ht="11.25" customHeight="1" outlineLevel="2" x14ac:dyDescent="0.2">
      <c r="A91" s="73"/>
      <c r="B91" s="67" t="s">
        <v>13</v>
      </c>
      <c r="C91" s="68">
        <v>100</v>
      </c>
      <c r="D91" s="69">
        <v>130560</v>
      </c>
      <c r="E91" s="68">
        <v>-100</v>
      </c>
      <c r="F91" s="103">
        <v>-130560</v>
      </c>
      <c r="G91" s="71">
        <v>0</v>
      </c>
      <c r="H91" s="72">
        <v>0</v>
      </c>
    </row>
    <row r="92" spans="1:8" ht="11.25" customHeight="1" outlineLevel="2" x14ac:dyDescent="0.2">
      <c r="A92" s="73"/>
      <c r="B92" s="67" t="s">
        <v>7</v>
      </c>
      <c r="C92" s="68">
        <v>100</v>
      </c>
      <c r="D92" s="69">
        <v>130560</v>
      </c>
      <c r="E92" s="68">
        <v>0</v>
      </c>
      <c r="F92" s="103">
        <v>0</v>
      </c>
      <c r="G92" s="71">
        <v>100</v>
      </c>
      <c r="H92" s="72">
        <v>130560</v>
      </c>
    </row>
    <row r="93" spans="1:8" ht="11.25" customHeight="1" outlineLevel="2" x14ac:dyDescent="0.2">
      <c r="A93" s="73"/>
      <c r="B93" s="67" t="s">
        <v>8</v>
      </c>
      <c r="C93" s="68">
        <v>100</v>
      </c>
      <c r="D93" s="69">
        <v>130560</v>
      </c>
      <c r="E93" s="68">
        <v>0</v>
      </c>
      <c r="F93" s="103">
        <v>0</v>
      </c>
      <c r="G93" s="71">
        <v>100</v>
      </c>
      <c r="H93" s="72">
        <v>130560</v>
      </c>
    </row>
    <row r="94" spans="1:8" ht="11.25" customHeight="1" outlineLevel="2" x14ac:dyDescent="0.2">
      <c r="A94" s="73"/>
      <c r="B94" s="67" t="s">
        <v>9</v>
      </c>
      <c r="C94" s="68">
        <v>100</v>
      </c>
      <c r="D94" s="69">
        <v>130560</v>
      </c>
      <c r="E94" s="68">
        <v>0</v>
      </c>
      <c r="F94" s="103">
        <v>0</v>
      </c>
      <c r="G94" s="71">
        <v>100</v>
      </c>
      <c r="H94" s="72">
        <v>130560</v>
      </c>
    </row>
    <row r="95" spans="1:8" ht="11.25" customHeight="1" x14ac:dyDescent="0.2">
      <c r="A95" s="62" t="s">
        <v>53</v>
      </c>
      <c r="B95" s="62" t="s">
        <v>54</v>
      </c>
      <c r="C95" s="63">
        <v>700</v>
      </c>
      <c r="D95" s="64">
        <v>913920</v>
      </c>
      <c r="E95" s="63">
        <v>28</v>
      </c>
      <c r="F95" s="102">
        <v>37902.200000000004</v>
      </c>
      <c r="G95" s="65">
        <v>728</v>
      </c>
      <c r="H95" s="64">
        <v>951822.2</v>
      </c>
    </row>
    <row r="96" spans="1:8" ht="11.25" customHeight="1" outlineLevel="1" x14ac:dyDescent="0.2">
      <c r="A96" s="66"/>
      <c r="B96" s="67" t="s">
        <v>210</v>
      </c>
      <c r="C96" s="68">
        <v>700</v>
      </c>
      <c r="D96" s="69">
        <v>913920</v>
      </c>
      <c r="E96" s="68">
        <v>28</v>
      </c>
      <c r="F96" s="103">
        <v>37902.200000000004</v>
      </c>
      <c r="G96" s="71">
        <v>728</v>
      </c>
      <c r="H96" s="72">
        <v>951822.2</v>
      </c>
    </row>
    <row r="97" spans="1:8" ht="11.25" customHeight="1" outlineLevel="2" x14ac:dyDescent="0.2">
      <c r="A97" s="73"/>
      <c r="B97" s="67" t="s">
        <v>13</v>
      </c>
      <c r="C97" s="68">
        <v>176</v>
      </c>
      <c r="D97" s="69">
        <v>228481</v>
      </c>
      <c r="E97" s="68">
        <v>28</v>
      </c>
      <c r="F97" s="103">
        <v>37902.200000000004</v>
      </c>
      <c r="G97" s="71">
        <v>204</v>
      </c>
      <c r="H97" s="72">
        <v>266383.2</v>
      </c>
    </row>
    <row r="98" spans="1:8" ht="11.25" customHeight="1" outlineLevel="2" x14ac:dyDescent="0.2">
      <c r="A98" s="73"/>
      <c r="B98" s="67" t="s">
        <v>7</v>
      </c>
      <c r="C98" s="68">
        <v>176</v>
      </c>
      <c r="D98" s="69">
        <v>228481</v>
      </c>
      <c r="E98" s="68">
        <v>0</v>
      </c>
      <c r="F98" s="69">
        <v>0</v>
      </c>
      <c r="G98" s="71">
        <v>176</v>
      </c>
      <c r="H98" s="72">
        <v>228481</v>
      </c>
    </row>
    <row r="99" spans="1:8" ht="11.25" customHeight="1" outlineLevel="2" x14ac:dyDescent="0.2">
      <c r="A99" s="73"/>
      <c r="B99" s="67" t="s">
        <v>8</v>
      </c>
      <c r="C99" s="68">
        <v>176</v>
      </c>
      <c r="D99" s="69">
        <v>232525</v>
      </c>
      <c r="E99" s="68">
        <v>0</v>
      </c>
      <c r="F99" s="69">
        <v>0</v>
      </c>
      <c r="G99" s="71">
        <v>176</v>
      </c>
      <c r="H99" s="72">
        <v>232525</v>
      </c>
    </row>
    <row r="100" spans="1:8" ht="11.25" customHeight="1" outlineLevel="2" x14ac:dyDescent="0.2">
      <c r="A100" s="73"/>
      <c r="B100" s="67" t="s">
        <v>9</v>
      </c>
      <c r="C100" s="68">
        <v>172</v>
      </c>
      <c r="D100" s="69">
        <v>224433</v>
      </c>
      <c r="E100" s="68">
        <v>0</v>
      </c>
      <c r="F100" s="103">
        <v>0</v>
      </c>
      <c r="G100" s="71">
        <v>172</v>
      </c>
      <c r="H100" s="72">
        <v>224433</v>
      </c>
    </row>
    <row r="101" spans="1:8" ht="11.25" customHeight="1" x14ac:dyDescent="0.2">
      <c r="A101" s="62" t="s">
        <v>55</v>
      </c>
      <c r="B101" s="62" t="s">
        <v>56</v>
      </c>
      <c r="C101" s="65">
        <v>1800</v>
      </c>
      <c r="D101" s="64">
        <v>2452430</v>
      </c>
      <c r="E101" s="65">
        <v>-62</v>
      </c>
      <c r="F101" s="64">
        <v>-71256.89999999998</v>
      </c>
      <c r="G101" s="65">
        <v>1738</v>
      </c>
      <c r="H101" s="64">
        <v>2381173.1</v>
      </c>
    </row>
    <row r="102" spans="1:8" ht="11.25" customHeight="1" outlineLevel="1" x14ac:dyDescent="0.2">
      <c r="A102" s="66"/>
      <c r="B102" s="67" t="s">
        <v>210</v>
      </c>
      <c r="C102" s="70">
        <v>1800</v>
      </c>
      <c r="D102" s="69">
        <v>2452430</v>
      </c>
      <c r="E102" s="70">
        <v>-62</v>
      </c>
      <c r="F102" s="69">
        <v>-71256.89999999998</v>
      </c>
      <c r="G102" s="71">
        <v>1738</v>
      </c>
      <c r="H102" s="72">
        <v>2381173.1</v>
      </c>
    </row>
    <row r="103" spans="1:8" ht="11.25" customHeight="1" outlineLevel="2" x14ac:dyDescent="0.2">
      <c r="A103" s="73"/>
      <c r="B103" s="67" t="s">
        <v>13</v>
      </c>
      <c r="C103" s="68">
        <v>451</v>
      </c>
      <c r="D103" s="69">
        <v>613108</v>
      </c>
      <c r="E103" s="68">
        <v>-62</v>
      </c>
      <c r="F103" s="103">
        <v>-71256.89999999998</v>
      </c>
      <c r="G103" s="71">
        <v>389</v>
      </c>
      <c r="H103" s="72">
        <v>541851.1</v>
      </c>
    </row>
    <row r="104" spans="1:8" ht="11.25" customHeight="1" outlineLevel="2" x14ac:dyDescent="0.2">
      <c r="A104" s="73"/>
      <c r="B104" s="67" t="s">
        <v>7</v>
      </c>
      <c r="C104" s="68">
        <v>451</v>
      </c>
      <c r="D104" s="69">
        <v>613108</v>
      </c>
      <c r="E104" s="68">
        <v>0</v>
      </c>
      <c r="F104" s="103">
        <v>0</v>
      </c>
      <c r="G104" s="71">
        <v>451</v>
      </c>
      <c r="H104" s="72">
        <v>613108</v>
      </c>
    </row>
    <row r="105" spans="1:8" ht="11.25" customHeight="1" outlineLevel="2" x14ac:dyDescent="0.2">
      <c r="A105" s="73"/>
      <c r="B105" s="67" t="s">
        <v>8</v>
      </c>
      <c r="C105" s="68">
        <v>451</v>
      </c>
      <c r="D105" s="69">
        <v>613108</v>
      </c>
      <c r="E105" s="68">
        <v>0</v>
      </c>
      <c r="F105" s="103">
        <v>0</v>
      </c>
      <c r="G105" s="71">
        <v>451</v>
      </c>
      <c r="H105" s="72">
        <v>613108</v>
      </c>
    </row>
    <row r="106" spans="1:8" ht="11.25" customHeight="1" outlineLevel="2" x14ac:dyDescent="0.2">
      <c r="A106" s="73"/>
      <c r="B106" s="67" t="s">
        <v>9</v>
      </c>
      <c r="C106" s="68">
        <v>447</v>
      </c>
      <c r="D106" s="69">
        <v>613106</v>
      </c>
      <c r="E106" s="68">
        <v>0</v>
      </c>
      <c r="F106" s="103">
        <v>0</v>
      </c>
      <c r="G106" s="71">
        <v>447</v>
      </c>
      <c r="H106" s="72">
        <v>613106</v>
      </c>
    </row>
    <row r="107" spans="1:8" ht="11.25" customHeight="1" x14ac:dyDescent="0.2">
      <c r="A107" s="62" t="s">
        <v>211</v>
      </c>
      <c r="B107" s="62" t="s">
        <v>148</v>
      </c>
      <c r="C107" s="63">
        <v>400</v>
      </c>
      <c r="D107" s="64">
        <v>522240</v>
      </c>
      <c r="E107" s="63">
        <v>60</v>
      </c>
      <c r="F107" s="102">
        <v>75198.3</v>
      </c>
      <c r="G107" s="65">
        <v>460</v>
      </c>
      <c r="H107" s="64">
        <v>597438.30000000005</v>
      </c>
    </row>
    <row r="108" spans="1:8" ht="11.25" customHeight="1" outlineLevel="1" x14ac:dyDescent="0.2">
      <c r="A108" s="66"/>
      <c r="B108" s="67" t="s">
        <v>210</v>
      </c>
      <c r="C108" s="68">
        <v>400</v>
      </c>
      <c r="D108" s="69">
        <v>522240</v>
      </c>
      <c r="E108" s="68">
        <v>60</v>
      </c>
      <c r="F108" s="103">
        <v>75198.3</v>
      </c>
      <c r="G108" s="71">
        <v>460</v>
      </c>
      <c r="H108" s="72">
        <v>597438.30000000005</v>
      </c>
    </row>
    <row r="109" spans="1:8" ht="11.25" customHeight="1" outlineLevel="2" x14ac:dyDescent="0.2">
      <c r="A109" s="73"/>
      <c r="B109" s="67" t="s">
        <v>13</v>
      </c>
      <c r="C109" s="68">
        <v>100</v>
      </c>
      <c r="D109" s="69">
        <v>130561</v>
      </c>
      <c r="E109" s="68">
        <v>60</v>
      </c>
      <c r="F109" s="103">
        <v>75198.3</v>
      </c>
      <c r="G109" s="71">
        <v>160</v>
      </c>
      <c r="H109" s="72">
        <v>205759.3</v>
      </c>
    </row>
    <row r="110" spans="1:8" ht="11.25" customHeight="1" outlineLevel="2" x14ac:dyDescent="0.2">
      <c r="A110" s="73"/>
      <c r="B110" s="67" t="s">
        <v>7</v>
      </c>
      <c r="C110" s="68">
        <v>100</v>
      </c>
      <c r="D110" s="69">
        <v>130561</v>
      </c>
      <c r="E110" s="68">
        <v>0</v>
      </c>
      <c r="F110" s="103">
        <v>0</v>
      </c>
      <c r="G110" s="71">
        <v>100</v>
      </c>
      <c r="H110" s="72">
        <v>130561</v>
      </c>
    </row>
    <row r="111" spans="1:8" ht="11.25" customHeight="1" outlineLevel="2" x14ac:dyDescent="0.2">
      <c r="A111" s="73"/>
      <c r="B111" s="67" t="s">
        <v>8</v>
      </c>
      <c r="C111" s="68">
        <v>100</v>
      </c>
      <c r="D111" s="69">
        <v>130561</v>
      </c>
      <c r="E111" s="68">
        <v>0</v>
      </c>
      <c r="F111" s="103">
        <v>0</v>
      </c>
      <c r="G111" s="71">
        <v>100</v>
      </c>
      <c r="H111" s="72">
        <v>130561</v>
      </c>
    </row>
    <row r="112" spans="1:8" ht="11.25" customHeight="1" outlineLevel="2" x14ac:dyDescent="0.2">
      <c r="A112" s="73"/>
      <c r="B112" s="67" t="s">
        <v>9</v>
      </c>
      <c r="C112" s="68">
        <v>100</v>
      </c>
      <c r="D112" s="69">
        <v>130557</v>
      </c>
      <c r="E112" s="68">
        <v>0</v>
      </c>
      <c r="F112" s="103">
        <v>0</v>
      </c>
      <c r="G112" s="71">
        <v>100</v>
      </c>
      <c r="H112" s="72">
        <v>130557</v>
      </c>
    </row>
    <row r="113" spans="1:8" ht="11.25" customHeight="1" x14ac:dyDescent="0.2">
      <c r="A113" s="62" t="s">
        <v>57</v>
      </c>
      <c r="B113" s="62" t="s">
        <v>58</v>
      </c>
      <c r="C113" s="63">
        <v>492</v>
      </c>
      <c r="D113" s="64">
        <v>701846</v>
      </c>
      <c r="E113" s="63">
        <v>17</v>
      </c>
      <c r="F113" s="102">
        <v>23305.600000000009</v>
      </c>
      <c r="G113" s="65">
        <v>509</v>
      </c>
      <c r="H113" s="64">
        <v>725151.6</v>
      </c>
    </row>
    <row r="114" spans="1:8" ht="11.25" customHeight="1" outlineLevel="1" x14ac:dyDescent="0.2">
      <c r="A114" s="66"/>
      <c r="B114" s="67" t="s">
        <v>210</v>
      </c>
      <c r="C114" s="68">
        <v>492</v>
      </c>
      <c r="D114" s="69">
        <v>701846</v>
      </c>
      <c r="E114" s="68">
        <v>17</v>
      </c>
      <c r="F114" s="103">
        <v>23305.600000000009</v>
      </c>
      <c r="G114" s="71">
        <v>509</v>
      </c>
      <c r="H114" s="72">
        <v>725151.6</v>
      </c>
    </row>
    <row r="115" spans="1:8" ht="11.25" customHeight="1" outlineLevel="2" x14ac:dyDescent="0.2">
      <c r="A115" s="73"/>
      <c r="B115" s="67" t="s">
        <v>13</v>
      </c>
      <c r="C115" s="68">
        <v>124</v>
      </c>
      <c r="D115" s="69">
        <v>175462</v>
      </c>
      <c r="E115" s="68">
        <v>17</v>
      </c>
      <c r="F115" s="103">
        <v>23305.600000000009</v>
      </c>
      <c r="G115" s="71">
        <v>141</v>
      </c>
      <c r="H115" s="72">
        <v>198767.6</v>
      </c>
    </row>
    <row r="116" spans="1:8" ht="11.25" customHeight="1" outlineLevel="2" x14ac:dyDescent="0.2">
      <c r="A116" s="73"/>
      <c r="B116" s="67" t="s">
        <v>7</v>
      </c>
      <c r="C116" s="68">
        <v>124</v>
      </c>
      <c r="D116" s="69">
        <v>175462</v>
      </c>
      <c r="E116" s="68">
        <v>0</v>
      </c>
      <c r="F116" s="103">
        <v>0</v>
      </c>
      <c r="G116" s="71">
        <v>124</v>
      </c>
      <c r="H116" s="72">
        <v>175462</v>
      </c>
    </row>
    <row r="117" spans="1:8" ht="11.25" customHeight="1" outlineLevel="2" x14ac:dyDescent="0.2">
      <c r="A117" s="73"/>
      <c r="B117" s="67" t="s">
        <v>8</v>
      </c>
      <c r="C117" s="68">
        <v>124</v>
      </c>
      <c r="D117" s="69">
        <v>177540</v>
      </c>
      <c r="E117" s="68">
        <v>0</v>
      </c>
      <c r="F117" s="103">
        <v>0</v>
      </c>
      <c r="G117" s="71">
        <v>124</v>
      </c>
      <c r="H117" s="72">
        <v>177540</v>
      </c>
    </row>
    <row r="118" spans="1:8" ht="11.25" customHeight="1" outlineLevel="2" x14ac:dyDescent="0.2">
      <c r="A118" s="73"/>
      <c r="B118" s="67" t="s">
        <v>9</v>
      </c>
      <c r="C118" s="68">
        <v>120</v>
      </c>
      <c r="D118" s="69">
        <v>173382</v>
      </c>
      <c r="E118" s="68">
        <v>0</v>
      </c>
      <c r="F118" s="103">
        <v>0</v>
      </c>
      <c r="G118" s="71">
        <v>120</v>
      </c>
      <c r="H118" s="72">
        <v>173382</v>
      </c>
    </row>
    <row r="119" spans="1:8" ht="11.25" customHeight="1" x14ac:dyDescent="0.2">
      <c r="A119" s="62" t="s">
        <v>59</v>
      </c>
      <c r="B119" s="62" t="s">
        <v>60</v>
      </c>
      <c r="C119" s="63">
        <v>400</v>
      </c>
      <c r="D119" s="64">
        <v>522240</v>
      </c>
      <c r="E119" s="63">
        <v>-23</v>
      </c>
      <c r="F119" s="102">
        <v>-30012.399999999994</v>
      </c>
      <c r="G119" s="65">
        <v>377</v>
      </c>
      <c r="H119" s="64">
        <v>492227.6</v>
      </c>
    </row>
    <row r="120" spans="1:8" ht="11.25" customHeight="1" outlineLevel="1" x14ac:dyDescent="0.2">
      <c r="A120" s="66"/>
      <c r="B120" s="67" t="s">
        <v>210</v>
      </c>
      <c r="C120" s="68">
        <v>400</v>
      </c>
      <c r="D120" s="69">
        <v>522240</v>
      </c>
      <c r="E120" s="68">
        <v>-23</v>
      </c>
      <c r="F120" s="103">
        <v>-30012.399999999994</v>
      </c>
      <c r="G120" s="71">
        <v>377</v>
      </c>
      <c r="H120" s="72">
        <v>492227.6</v>
      </c>
    </row>
    <row r="121" spans="1:8" ht="11.25" customHeight="1" outlineLevel="2" x14ac:dyDescent="0.2">
      <c r="A121" s="73"/>
      <c r="B121" s="67" t="s">
        <v>13</v>
      </c>
      <c r="C121" s="68">
        <v>100</v>
      </c>
      <c r="D121" s="69">
        <v>130559</v>
      </c>
      <c r="E121" s="68">
        <v>-23</v>
      </c>
      <c r="F121" s="103">
        <v>-30012.399999999994</v>
      </c>
      <c r="G121" s="71">
        <v>77</v>
      </c>
      <c r="H121" s="72">
        <v>100546.6</v>
      </c>
    </row>
    <row r="122" spans="1:8" ht="11.25" customHeight="1" outlineLevel="2" x14ac:dyDescent="0.2">
      <c r="A122" s="73"/>
      <c r="B122" s="67" t="s">
        <v>7</v>
      </c>
      <c r="C122" s="68">
        <v>100</v>
      </c>
      <c r="D122" s="69">
        <v>130559</v>
      </c>
      <c r="E122" s="68">
        <v>0</v>
      </c>
      <c r="F122" s="103">
        <v>0</v>
      </c>
      <c r="G122" s="71">
        <v>100</v>
      </c>
      <c r="H122" s="72">
        <v>130559</v>
      </c>
    </row>
    <row r="123" spans="1:8" ht="11.25" customHeight="1" outlineLevel="2" x14ac:dyDescent="0.2">
      <c r="A123" s="73"/>
      <c r="B123" s="67" t="s">
        <v>8</v>
      </c>
      <c r="C123" s="68">
        <v>100</v>
      </c>
      <c r="D123" s="69">
        <v>130559</v>
      </c>
      <c r="E123" s="68">
        <v>0</v>
      </c>
      <c r="F123" s="103">
        <v>0</v>
      </c>
      <c r="G123" s="71">
        <v>100</v>
      </c>
      <c r="H123" s="72">
        <v>130559</v>
      </c>
    </row>
    <row r="124" spans="1:8" ht="11.25" customHeight="1" outlineLevel="2" x14ac:dyDescent="0.2">
      <c r="A124" s="73"/>
      <c r="B124" s="67" t="s">
        <v>9</v>
      </c>
      <c r="C124" s="68">
        <v>100</v>
      </c>
      <c r="D124" s="69">
        <v>130563</v>
      </c>
      <c r="E124" s="68">
        <v>0</v>
      </c>
      <c r="F124" s="103">
        <v>0</v>
      </c>
      <c r="G124" s="71">
        <v>100</v>
      </c>
      <c r="H124" s="72">
        <v>130563</v>
      </c>
    </row>
    <row r="125" spans="1:8" ht="11.25" customHeight="1" x14ac:dyDescent="0.2">
      <c r="A125" s="62" t="s">
        <v>61</v>
      </c>
      <c r="B125" s="62" t="s">
        <v>62</v>
      </c>
      <c r="C125" s="65">
        <v>2000</v>
      </c>
      <c r="D125" s="64">
        <v>2611200</v>
      </c>
      <c r="E125" s="65">
        <v>174</v>
      </c>
      <c r="F125" s="64">
        <v>177018.59999999998</v>
      </c>
      <c r="G125" s="65">
        <v>2174</v>
      </c>
      <c r="H125" s="64">
        <v>2788218.6</v>
      </c>
    </row>
    <row r="126" spans="1:8" ht="11.25" customHeight="1" outlineLevel="1" x14ac:dyDescent="0.2">
      <c r="A126" s="66"/>
      <c r="B126" s="67" t="s">
        <v>210</v>
      </c>
      <c r="C126" s="70">
        <v>2000</v>
      </c>
      <c r="D126" s="69">
        <v>2611200</v>
      </c>
      <c r="E126" s="70">
        <v>174</v>
      </c>
      <c r="F126" s="69">
        <v>177018.59999999998</v>
      </c>
      <c r="G126" s="71">
        <v>2174</v>
      </c>
      <c r="H126" s="72">
        <v>2788218.6</v>
      </c>
    </row>
    <row r="127" spans="1:8" ht="11.25" customHeight="1" outlineLevel="2" x14ac:dyDescent="0.2">
      <c r="A127" s="73"/>
      <c r="B127" s="67" t="s">
        <v>13</v>
      </c>
      <c r="C127" s="68">
        <v>500</v>
      </c>
      <c r="D127" s="69">
        <v>652800</v>
      </c>
      <c r="E127" s="68">
        <v>174</v>
      </c>
      <c r="F127" s="69">
        <v>177018.59999999998</v>
      </c>
      <c r="G127" s="71">
        <v>674</v>
      </c>
      <c r="H127" s="72">
        <v>829818.6</v>
      </c>
    </row>
    <row r="128" spans="1:8" ht="11.25" customHeight="1" outlineLevel="2" x14ac:dyDescent="0.2">
      <c r="A128" s="73"/>
      <c r="B128" s="67" t="s">
        <v>7</v>
      </c>
      <c r="C128" s="68">
        <v>500</v>
      </c>
      <c r="D128" s="69">
        <v>652800</v>
      </c>
      <c r="E128" s="68">
        <v>0</v>
      </c>
      <c r="F128" s="69">
        <v>0</v>
      </c>
      <c r="G128" s="71">
        <v>500</v>
      </c>
      <c r="H128" s="72">
        <v>652800</v>
      </c>
    </row>
    <row r="129" spans="1:8" ht="11.25" customHeight="1" outlineLevel="2" x14ac:dyDescent="0.2">
      <c r="A129" s="73"/>
      <c r="B129" s="67" t="s">
        <v>8</v>
      </c>
      <c r="C129" s="68">
        <v>500</v>
      </c>
      <c r="D129" s="69">
        <v>652800</v>
      </c>
      <c r="E129" s="68">
        <v>0</v>
      </c>
      <c r="F129" s="69">
        <v>0</v>
      </c>
      <c r="G129" s="71">
        <v>500</v>
      </c>
      <c r="H129" s="72">
        <v>652800</v>
      </c>
    </row>
    <row r="130" spans="1:8" ht="11.25" customHeight="1" outlineLevel="2" x14ac:dyDescent="0.2">
      <c r="A130" s="73"/>
      <c r="B130" s="67" t="s">
        <v>9</v>
      </c>
      <c r="C130" s="68">
        <v>500</v>
      </c>
      <c r="D130" s="69">
        <v>652800</v>
      </c>
      <c r="E130" s="68">
        <v>0</v>
      </c>
      <c r="F130" s="69">
        <v>0</v>
      </c>
      <c r="G130" s="71">
        <v>500</v>
      </c>
      <c r="H130" s="72">
        <v>652800</v>
      </c>
    </row>
    <row r="131" spans="1:8" ht="11.25" customHeight="1" x14ac:dyDescent="0.2">
      <c r="A131" s="62" t="s">
        <v>139</v>
      </c>
      <c r="B131" s="62" t="s">
        <v>140</v>
      </c>
      <c r="C131" s="63">
        <v>400</v>
      </c>
      <c r="D131" s="64">
        <v>522240</v>
      </c>
      <c r="E131" s="63">
        <v>-100</v>
      </c>
      <c r="F131" s="102">
        <v>-130560</v>
      </c>
      <c r="G131" s="65">
        <v>300</v>
      </c>
      <c r="H131" s="64">
        <v>391680</v>
      </c>
    </row>
    <row r="132" spans="1:8" ht="11.25" customHeight="1" outlineLevel="1" x14ac:dyDescent="0.2">
      <c r="A132" s="66"/>
      <c r="B132" s="67" t="s">
        <v>210</v>
      </c>
      <c r="C132" s="68">
        <v>400</v>
      </c>
      <c r="D132" s="69">
        <v>522240</v>
      </c>
      <c r="E132" s="68">
        <v>-100</v>
      </c>
      <c r="F132" s="103">
        <v>-130560</v>
      </c>
      <c r="G132" s="71">
        <v>300</v>
      </c>
      <c r="H132" s="72">
        <v>391680</v>
      </c>
    </row>
    <row r="133" spans="1:8" ht="11.25" customHeight="1" outlineLevel="2" x14ac:dyDescent="0.2">
      <c r="A133" s="73"/>
      <c r="B133" s="67" t="s">
        <v>13</v>
      </c>
      <c r="C133" s="68">
        <v>100</v>
      </c>
      <c r="D133" s="69">
        <v>130560</v>
      </c>
      <c r="E133" s="68">
        <v>-100</v>
      </c>
      <c r="F133" s="103">
        <v>-130560</v>
      </c>
      <c r="G133" s="71">
        <v>0</v>
      </c>
      <c r="H133" s="72">
        <v>0</v>
      </c>
    </row>
    <row r="134" spans="1:8" ht="11.25" customHeight="1" outlineLevel="2" x14ac:dyDescent="0.2">
      <c r="A134" s="73"/>
      <c r="B134" s="67" t="s">
        <v>7</v>
      </c>
      <c r="C134" s="68">
        <v>100</v>
      </c>
      <c r="D134" s="69">
        <v>130560</v>
      </c>
      <c r="E134" s="68">
        <v>0</v>
      </c>
      <c r="F134" s="103">
        <v>0</v>
      </c>
      <c r="G134" s="71">
        <v>100</v>
      </c>
      <c r="H134" s="72">
        <v>130560</v>
      </c>
    </row>
    <row r="135" spans="1:8" ht="11.25" customHeight="1" outlineLevel="2" x14ac:dyDescent="0.2">
      <c r="A135" s="73"/>
      <c r="B135" s="67" t="s">
        <v>8</v>
      </c>
      <c r="C135" s="68">
        <v>100</v>
      </c>
      <c r="D135" s="69">
        <v>130560</v>
      </c>
      <c r="E135" s="68">
        <v>0</v>
      </c>
      <c r="F135" s="103">
        <v>0</v>
      </c>
      <c r="G135" s="71">
        <v>100</v>
      </c>
      <c r="H135" s="72">
        <v>130560</v>
      </c>
    </row>
    <row r="136" spans="1:8" ht="11.25" customHeight="1" outlineLevel="2" x14ac:dyDescent="0.2">
      <c r="A136" s="73"/>
      <c r="B136" s="67" t="s">
        <v>9</v>
      </c>
      <c r="C136" s="68">
        <v>100</v>
      </c>
      <c r="D136" s="69">
        <v>130560</v>
      </c>
      <c r="E136" s="68">
        <v>0</v>
      </c>
      <c r="F136" s="103">
        <v>0</v>
      </c>
      <c r="G136" s="71">
        <v>100</v>
      </c>
      <c r="H136" s="72">
        <v>130560</v>
      </c>
    </row>
    <row r="137" spans="1:8" ht="11.25" customHeight="1" x14ac:dyDescent="0.2">
      <c r="A137" s="62" t="s">
        <v>63</v>
      </c>
      <c r="B137" s="62" t="s">
        <v>64</v>
      </c>
      <c r="C137" s="65">
        <v>1600</v>
      </c>
      <c r="D137" s="64">
        <v>2336099</v>
      </c>
      <c r="E137" s="65">
        <v>-143</v>
      </c>
      <c r="F137" s="64">
        <v>-217073.6</v>
      </c>
      <c r="G137" s="65">
        <v>1457</v>
      </c>
      <c r="H137" s="64">
        <v>2119025.4</v>
      </c>
    </row>
    <row r="138" spans="1:8" ht="11.25" customHeight="1" outlineLevel="1" x14ac:dyDescent="0.2">
      <c r="A138" s="66"/>
      <c r="B138" s="67" t="s">
        <v>210</v>
      </c>
      <c r="C138" s="70">
        <v>1600</v>
      </c>
      <c r="D138" s="69">
        <v>2336099</v>
      </c>
      <c r="E138" s="70">
        <v>-143</v>
      </c>
      <c r="F138" s="69">
        <v>-217073.6</v>
      </c>
      <c r="G138" s="71">
        <v>1457</v>
      </c>
      <c r="H138" s="72">
        <v>2119025.4</v>
      </c>
    </row>
    <row r="139" spans="1:8" ht="11.25" customHeight="1" outlineLevel="2" x14ac:dyDescent="0.2">
      <c r="A139" s="73"/>
      <c r="B139" s="67" t="s">
        <v>13</v>
      </c>
      <c r="C139" s="68">
        <v>400</v>
      </c>
      <c r="D139" s="69">
        <v>584026</v>
      </c>
      <c r="E139" s="68">
        <v>-143</v>
      </c>
      <c r="F139" s="103">
        <v>-217073.6</v>
      </c>
      <c r="G139" s="71">
        <v>257</v>
      </c>
      <c r="H139" s="72">
        <v>366952.4</v>
      </c>
    </row>
    <row r="140" spans="1:8" ht="11.25" customHeight="1" outlineLevel="2" x14ac:dyDescent="0.2">
      <c r="A140" s="73"/>
      <c r="B140" s="67" t="s">
        <v>7</v>
      </c>
      <c r="C140" s="68">
        <v>400</v>
      </c>
      <c r="D140" s="69">
        <v>584026</v>
      </c>
      <c r="E140" s="68">
        <v>0</v>
      </c>
      <c r="F140" s="69">
        <v>0</v>
      </c>
      <c r="G140" s="71">
        <v>400</v>
      </c>
      <c r="H140" s="72">
        <v>584026</v>
      </c>
    </row>
    <row r="141" spans="1:8" ht="11.25" customHeight="1" outlineLevel="2" x14ac:dyDescent="0.2">
      <c r="A141" s="73"/>
      <c r="B141" s="67" t="s">
        <v>8</v>
      </c>
      <c r="C141" s="68">
        <v>400</v>
      </c>
      <c r="D141" s="69">
        <v>584026</v>
      </c>
      <c r="E141" s="68">
        <v>0</v>
      </c>
      <c r="F141" s="103">
        <v>0</v>
      </c>
      <c r="G141" s="71">
        <v>400</v>
      </c>
      <c r="H141" s="72">
        <v>584026</v>
      </c>
    </row>
    <row r="142" spans="1:8" ht="11.25" customHeight="1" outlineLevel="2" x14ac:dyDescent="0.2">
      <c r="A142" s="73"/>
      <c r="B142" s="67" t="s">
        <v>9</v>
      </c>
      <c r="C142" s="68">
        <v>400</v>
      </c>
      <c r="D142" s="69">
        <v>584021</v>
      </c>
      <c r="E142" s="68">
        <v>0</v>
      </c>
      <c r="F142" s="103">
        <v>0</v>
      </c>
      <c r="G142" s="71">
        <v>400</v>
      </c>
      <c r="H142" s="72">
        <v>584021</v>
      </c>
    </row>
    <row r="143" spans="1:8" ht="11.25" customHeight="1" x14ac:dyDescent="0.2">
      <c r="A143" s="62" t="s">
        <v>65</v>
      </c>
      <c r="B143" s="62" t="s">
        <v>66</v>
      </c>
      <c r="C143" s="65">
        <v>1000</v>
      </c>
      <c r="D143" s="64">
        <v>1364274</v>
      </c>
      <c r="E143" s="65">
        <v>-250</v>
      </c>
      <c r="F143" s="64">
        <v>-341069</v>
      </c>
      <c r="G143" s="65">
        <v>750</v>
      </c>
      <c r="H143" s="64">
        <v>1023205</v>
      </c>
    </row>
    <row r="144" spans="1:8" ht="11.25" customHeight="1" outlineLevel="1" x14ac:dyDescent="0.2">
      <c r="A144" s="66"/>
      <c r="B144" s="67" t="s">
        <v>210</v>
      </c>
      <c r="C144" s="70">
        <v>1000</v>
      </c>
      <c r="D144" s="69">
        <v>1364274</v>
      </c>
      <c r="E144" s="70">
        <v>-250</v>
      </c>
      <c r="F144" s="69">
        <v>-341069</v>
      </c>
      <c r="G144" s="71">
        <v>750</v>
      </c>
      <c r="H144" s="72">
        <v>1023205</v>
      </c>
    </row>
    <row r="145" spans="1:8" ht="11.25" customHeight="1" outlineLevel="2" x14ac:dyDescent="0.2">
      <c r="A145" s="73"/>
      <c r="B145" s="67" t="s">
        <v>13</v>
      </c>
      <c r="C145" s="68">
        <v>250</v>
      </c>
      <c r="D145" s="69">
        <v>341069</v>
      </c>
      <c r="E145" s="68">
        <v>-250</v>
      </c>
      <c r="F145" s="69">
        <v>-341069</v>
      </c>
      <c r="G145" s="71">
        <v>0</v>
      </c>
      <c r="H145" s="72">
        <v>0</v>
      </c>
    </row>
    <row r="146" spans="1:8" ht="11.25" customHeight="1" outlineLevel="2" x14ac:dyDescent="0.2">
      <c r="A146" s="73"/>
      <c r="B146" s="67" t="s">
        <v>7</v>
      </c>
      <c r="C146" s="68">
        <v>250</v>
      </c>
      <c r="D146" s="69">
        <v>341069</v>
      </c>
      <c r="E146" s="68">
        <v>0</v>
      </c>
      <c r="F146" s="69">
        <v>0</v>
      </c>
      <c r="G146" s="71">
        <v>250</v>
      </c>
      <c r="H146" s="72">
        <v>341069</v>
      </c>
    </row>
    <row r="147" spans="1:8" ht="11.25" customHeight="1" outlineLevel="2" x14ac:dyDescent="0.2">
      <c r="A147" s="73"/>
      <c r="B147" s="67" t="s">
        <v>8</v>
      </c>
      <c r="C147" s="68">
        <v>250</v>
      </c>
      <c r="D147" s="69">
        <v>341069</v>
      </c>
      <c r="E147" s="68">
        <v>0</v>
      </c>
      <c r="F147" s="69">
        <v>0</v>
      </c>
      <c r="G147" s="71">
        <v>250</v>
      </c>
      <c r="H147" s="72">
        <v>341069</v>
      </c>
    </row>
    <row r="148" spans="1:8" ht="11.25" customHeight="1" outlineLevel="2" x14ac:dyDescent="0.2">
      <c r="A148" s="73"/>
      <c r="B148" s="67" t="s">
        <v>9</v>
      </c>
      <c r="C148" s="68">
        <v>250</v>
      </c>
      <c r="D148" s="69">
        <v>341067</v>
      </c>
      <c r="E148" s="68">
        <v>0</v>
      </c>
      <c r="F148" s="69">
        <v>0</v>
      </c>
      <c r="G148" s="71">
        <v>250</v>
      </c>
      <c r="H148" s="72">
        <v>341067</v>
      </c>
    </row>
    <row r="149" spans="1:8" ht="11.25" customHeight="1" x14ac:dyDescent="0.2">
      <c r="A149" s="62" t="s">
        <v>69</v>
      </c>
      <c r="B149" s="62" t="s">
        <v>70</v>
      </c>
      <c r="C149" s="65">
        <v>3008</v>
      </c>
      <c r="D149" s="64">
        <v>3984510</v>
      </c>
      <c r="E149" s="65">
        <v>-192</v>
      </c>
      <c r="F149" s="64">
        <v>-238602.10000000003</v>
      </c>
      <c r="G149" s="65">
        <v>2816</v>
      </c>
      <c r="H149" s="64">
        <v>3745907.9</v>
      </c>
    </row>
    <row r="150" spans="1:8" ht="11.25" customHeight="1" outlineLevel="1" x14ac:dyDescent="0.2">
      <c r="A150" s="66"/>
      <c r="B150" s="67" t="s">
        <v>210</v>
      </c>
      <c r="C150" s="70">
        <v>3008</v>
      </c>
      <c r="D150" s="69">
        <v>3984510</v>
      </c>
      <c r="E150" s="70">
        <v>-192</v>
      </c>
      <c r="F150" s="69">
        <v>-238602.10000000003</v>
      </c>
      <c r="G150" s="71">
        <v>2816</v>
      </c>
      <c r="H150" s="72">
        <v>3745907.9</v>
      </c>
    </row>
    <row r="151" spans="1:8" ht="11.25" customHeight="1" outlineLevel="2" x14ac:dyDescent="0.2">
      <c r="A151" s="73"/>
      <c r="B151" s="67" t="s">
        <v>13</v>
      </c>
      <c r="C151" s="68">
        <v>752</v>
      </c>
      <c r="D151" s="69">
        <v>996129</v>
      </c>
      <c r="E151" s="68">
        <v>-192</v>
      </c>
      <c r="F151" s="69">
        <v>-238602.10000000003</v>
      </c>
      <c r="G151" s="71">
        <v>560</v>
      </c>
      <c r="H151" s="72">
        <v>757526.89999999991</v>
      </c>
    </row>
    <row r="152" spans="1:8" ht="11.25" customHeight="1" outlineLevel="2" x14ac:dyDescent="0.2">
      <c r="A152" s="73"/>
      <c r="B152" s="67" t="s">
        <v>7</v>
      </c>
      <c r="C152" s="68">
        <v>752</v>
      </c>
      <c r="D152" s="69">
        <v>996129</v>
      </c>
      <c r="E152" s="68">
        <v>0</v>
      </c>
      <c r="F152" s="69">
        <v>0</v>
      </c>
      <c r="G152" s="71">
        <v>752</v>
      </c>
      <c r="H152" s="72">
        <v>996129</v>
      </c>
    </row>
    <row r="153" spans="1:8" ht="11.25" customHeight="1" outlineLevel="2" x14ac:dyDescent="0.2">
      <c r="A153" s="73"/>
      <c r="B153" s="67" t="s">
        <v>8</v>
      </c>
      <c r="C153" s="68">
        <v>752</v>
      </c>
      <c r="D153" s="69">
        <v>996129</v>
      </c>
      <c r="E153" s="68">
        <v>0</v>
      </c>
      <c r="F153" s="69">
        <v>0</v>
      </c>
      <c r="G153" s="71">
        <v>752</v>
      </c>
      <c r="H153" s="72">
        <v>996129</v>
      </c>
    </row>
    <row r="154" spans="1:8" ht="11.25" customHeight="1" outlineLevel="2" x14ac:dyDescent="0.2">
      <c r="A154" s="73"/>
      <c r="B154" s="67" t="s">
        <v>9</v>
      </c>
      <c r="C154" s="68">
        <v>752</v>
      </c>
      <c r="D154" s="69">
        <v>996123</v>
      </c>
      <c r="E154" s="68">
        <v>0</v>
      </c>
      <c r="F154" s="69">
        <v>0</v>
      </c>
      <c r="G154" s="71">
        <v>752</v>
      </c>
      <c r="H154" s="72">
        <v>996123</v>
      </c>
    </row>
    <row r="155" spans="1:8" ht="11.25" customHeight="1" x14ac:dyDescent="0.2">
      <c r="A155" s="62" t="s">
        <v>71</v>
      </c>
      <c r="B155" s="62" t="s">
        <v>72</v>
      </c>
      <c r="C155" s="63">
        <v>990</v>
      </c>
      <c r="D155" s="64">
        <v>1320925</v>
      </c>
      <c r="E155" s="63">
        <v>0</v>
      </c>
      <c r="F155" s="102">
        <v>-8450.8000000000193</v>
      </c>
      <c r="G155" s="65">
        <v>990</v>
      </c>
      <c r="H155" s="64">
        <v>1312474.2</v>
      </c>
    </row>
    <row r="156" spans="1:8" ht="11.25" customHeight="1" outlineLevel="1" x14ac:dyDescent="0.2">
      <c r="A156" s="66"/>
      <c r="B156" s="67" t="s">
        <v>210</v>
      </c>
      <c r="C156" s="68">
        <v>990</v>
      </c>
      <c r="D156" s="69">
        <v>1320925</v>
      </c>
      <c r="E156" s="68">
        <v>0</v>
      </c>
      <c r="F156" s="103">
        <v>-8450.8000000000193</v>
      </c>
      <c r="G156" s="71">
        <v>990</v>
      </c>
      <c r="H156" s="72">
        <v>1312474.2</v>
      </c>
    </row>
    <row r="157" spans="1:8" ht="11.25" customHeight="1" outlineLevel="2" x14ac:dyDescent="0.2">
      <c r="A157" s="73"/>
      <c r="B157" s="67" t="s">
        <v>13</v>
      </c>
      <c r="C157" s="68">
        <v>247</v>
      </c>
      <c r="D157" s="69">
        <v>330232</v>
      </c>
      <c r="E157" s="68">
        <v>0</v>
      </c>
      <c r="F157" s="103">
        <v>-8450.8000000000193</v>
      </c>
      <c r="G157" s="71">
        <v>247</v>
      </c>
      <c r="H157" s="72">
        <v>321781.19999999995</v>
      </c>
    </row>
    <row r="158" spans="1:8" ht="11.25" customHeight="1" outlineLevel="2" x14ac:dyDescent="0.2">
      <c r="A158" s="73"/>
      <c r="B158" s="67" t="s">
        <v>7</v>
      </c>
      <c r="C158" s="68">
        <v>247</v>
      </c>
      <c r="D158" s="69">
        <v>330232</v>
      </c>
      <c r="E158" s="68">
        <v>0</v>
      </c>
      <c r="F158" s="69">
        <v>0</v>
      </c>
      <c r="G158" s="71">
        <v>247</v>
      </c>
      <c r="H158" s="72">
        <v>330232</v>
      </c>
    </row>
    <row r="159" spans="1:8" ht="11.25" customHeight="1" outlineLevel="2" x14ac:dyDescent="0.2">
      <c r="A159" s="73"/>
      <c r="B159" s="67" t="s">
        <v>8</v>
      </c>
      <c r="C159" s="68">
        <v>247</v>
      </c>
      <c r="D159" s="69">
        <v>330232</v>
      </c>
      <c r="E159" s="68">
        <v>0</v>
      </c>
      <c r="F159" s="69">
        <v>0</v>
      </c>
      <c r="G159" s="71">
        <v>247</v>
      </c>
      <c r="H159" s="72">
        <v>330232</v>
      </c>
    </row>
    <row r="160" spans="1:8" ht="11.25" customHeight="1" outlineLevel="2" x14ac:dyDescent="0.2">
      <c r="A160" s="73"/>
      <c r="B160" s="67" t="s">
        <v>9</v>
      </c>
      <c r="C160" s="68">
        <v>249</v>
      </c>
      <c r="D160" s="69">
        <v>330229</v>
      </c>
      <c r="E160" s="68">
        <v>0</v>
      </c>
      <c r="F160" s="69">
        <v>0</v>
      </c>
      <c r="G160" s="71">
        <v>249</v>
      </c>
      <c r="H160" s="72">
        <v>330229</v>
      </c>
    </row>
    <row r="161" spans="1:8" ht="11.25" customHeight="1" x14ac:dyDescent="0.2">
      <c r="A161" s="62" t="s">
        <v>73</v>
      </c>
      <c r="B161" s="62" t="s">
        <v>74</v>
      </c>
      <c r="C161" s="63">
        <v>800</v>
      </c>
      <c r="D161" s="64">
        <v>1089689</v>
      </c>
      <c r="E161" s="65">
        <v>92</v>
      </c>
      <c r="F161" s="64">
        <v>123911.39999999997</v>
      </c>
      <c r="G161" s="65">
        <v>892</v>
      </c>
      <c r="H161" s="64">
        <v>1213600.3999999999</v>
      </c>
    </row>
    <row r="162" spans="1:8" ht="11.25" customHeight="1" outlineLevel="1" x14ac:dyDescent="0.2">
      <c r="A162" s="66"/>
      <c r="B162" s="67" t="s">
        <v>210</v>
      </c>
      <c r="C162" s="68">
        <v>800</v>
      </c>
      <c r="D162" s="69">
        <v>1089689</v>
      </c>
      <c r="E162" s="70">
        <v>92</v>
      </c>
      <c r="F162" s="69">
        <v>123911.39999999997</v>
      </c>
      <c r="G162" s="71">
        <v>892</v>
      </c>
      <c r="H162" s="72">
        <v>1213600.3999999999</v>
      </c>
    </row>
    <row r="163" spans="1:8" ht="11.25" customHeight="1" outlineLevel="2" x14ac:dyDescent="0.2">
      <c r="A163" s="73"/>
      <c r="B163" s="67" t="s">
        <v>13</v>
      </c>
      <c r="C163" s="68">
        <v>200</v>
      </c>
      <c r="D163" s="69">
        <v>272423</v>
      </c>
      <c r="E163" s="68">
        <v>92</v>
      </c>
      <c r="F163" s="69">
        <v>123911.39999999997</v>
      </c>
      <c r="G163" s="71">
        <v>292</v>
      </c>
      <c r="H163" s="72">
        <v>396334.39999999997</v>
      </c>
    </row>
    <row r="164" spans="1:8" ht="11.25" customHeight="1" outlineLevel="2" x14ac:dyDescent="0.2">
      <c r="A164" s="73"/>
      <c r="B164" s="67" t="s">
        <v>7</v>
      </c>
      <c r="C164" s="68">
        <v>200</v>
      </c>
      <c r="D164" s="69">
        <v>272423</v>
      </c>
      <c r="E164" s="68">
        <v>0</v>
      </c>
      <c r="F164" s="69">
        <v>0</v>
      </c>
      <c r="G164" s="71">
        <v>200</v>
      </c>
      <c r="H164" s="72">
        <v>272423</v>
      </c>
    </row>
    <row r="165" spans="1:8" ht="11.25" customHeight="1" outlineLevel="2" x14ac:dyDescent="0.2">
      <c r="A165" s="73"/>
      <c r="B165" s="67" t="s">
        <v>8</v>
      </c>
      <c r="C165" s="68">
        <v>200</v>
      </c>
      <c r="D165" s="69">
        <v>272423</v>
      </c>
      <c r="E165" s="68">
        <v>0</v>
      </c>
      <c r="F165" s="69">
        <v>0</v>
      </c>
      <c r="G165" s="71">
        <v>200</v>
      </c>
      <c r="H165" s="72">
        <v>272423</v>
      </c>
    </row>
    <row r="166" spans="1:8" ht="11.25" customHeight="1" outlineLevel="2" x14ac:dyDescent="0.2">
      <c r="A166" s="73"/>
      <c r="B166" s="67" t="s">
        <v>9</v>
      </c>
      <c r="C166" s="68">
        <v>200</v>
      </c>
      <c r="D166" s="69">
        <v>272420</v>
      </c>
      <c r="E166" s="68">
        <v>0</v>
      </c>
      <c r="F166" s="69">
        <v>0</v>
      </c>
      <c r="G166" s="71">
        <v>200</v>
      </c>
      <c r="H166" s="72">
        <v>272420</v>
      </c>
    </row>
    <row r="167" spans="1:8" ht="11.25" customHeight="1" x14ac:dyDescent="0.2">
      <c r="A167" s="62" t="s">
        <v>75</v>
      </c>
      <c r="B167" s="62" t="s">
        <v>76</v>
      </c>
      <c r="C167" s="63">
        <v>792</v>
      </c>
      <c r="D167" s="64">
        <v>1079039</v>
      </c>
      <c r="E167" s="65">
        <v>-50</v>
      </c>
      <c r="F167" s="64">
        <v>-59370.599999999991</v>
      </c>
      <c r="G167" s="65">
        <v>742</v>
      </c>
      <c r="H167" s="64">
        <v>1019668.4</v>
      </c>
    </row>
    <row r="168" spans="1:8" ht="11.25" customHeight="1" outlineLevel="1" x14ac:dyDescent="0.2">
      <c r="A168" s="66"/>
      <c r="B168" s="67" t="s">
        <v>210</v>
      </c>
      <c r="C168" s="68">
        <v>792</v>
      </c>
      <c r="D168" s="69">
        <v>1079039</v>
      </c>
      <c r="E168" s="70">
        <v>-50</v>
      </c>
      <c r="F168" s="69">
        <v>-59370.599999999991</v>
      </c>
      <c r="G168" s="71">
        <v>742</v>
      </c>
      <c r="H168" s="72">
        <v>1019668.4</v>
      </c>
    </row>
    <row r="169" spans="1:8" ht="11.25" customHeight="1" outlineLevel="2" x14ac:dyDescent="0.2">
      <c r="A169" s="73"/>
      <c r="B169" s="67" t="s">
        <v>13</v>
      </c>
      <c r="C169" s="68">
        <v>197</v>
      </c>
      <c r="D169" s="69">
        <v>269760</v>
      </c>
      <c r="E169" s="68">
        <v>-50</v>
      </c>
      <c r="F169" s="69">
        <v>-59370.599999999991</v>
      </c>
      <c r="G169" s="71">
        <v>147</v>
      </c>
      <c r="H169" s="72">
        <v>210389.40000000002</v>
      </c>
    </row>
    <row r="170" spans="1:8" ht="11.25" customHeight="1" outlineLevel="2" x14ac:dyDescent="0.2">
      <c r="A170" s="73"/>
      <c r="B170" s="67" t="s">
        <v>7</v>
      </c>
      <c r="C170" s="68">
        <v>197</v>
      </c>
      <c r="D170" s="69">
        <v>269760</v>
      </c>
      <c r="E170" s="68">
        <v>0</v>
      </c>
      <c r="F170" s="69">
        <v>0</v>
      </c>
      <c r="G170" s="71">
        <v>197</v>
      </c>
      <c r="H170" s="72">
        <v>269760</v>
      </c>
    </row>
    <row r="171" spans="1:8" ht="11.25" customHeight="1" outlineLevel="2" x14ac:dyDescent="0.2">
      <c r="A171" s="73"/>
      <c r="B171" s="67" t="s">
        <v>8</v>
      </c>
      <c r="C171" s="68">
        <v>197</v>
      </c>
      <c r="D171" s="69">
        <v>269760</v>
      </c>
      <c r="E171" s="68">
        <v>0</v>
      </c>
      <c r="F171" s="69">
        <v>0</v>
      </c>
      <c r="G171" s="71">
        <v>197</v>
      </c>
      <c r="H171" s="72">
        <v>269760</v>
      </c>
    </row>
    <row r="172" spans="1:8" ht="11.25" customHeight="1" outlineLevel="2" x14ac:dyDescent="0.2">
      <c r="A172" s="73"/>
      <c r="B172" s="67" t="s">
        <v>9</v>
      </c>
      <c r="C172" s="68">
        <v>201</v>
      </c>
      <c r="D172" s="69">
        <v>269759</v>
      </c>
      <c r="E172" s="68">
        <v>0</v>
      </c>
      <c r="F172" s="69">
        <v>0</v>
      </c>
      <c r="G172" s="71">
        <v>201</v>
      </c>
      <c r="H172" s="72">
        <v>269759</v>
      </c>
    </row>
    <row r="173" spans="1:8" ht="11.25" customHeight="1" x14ac:dyDescent="0.2">
      <c r="A173" s="62" t="s">
        <v>77</v>
      </c>
      <c r="B173" s="62" t="s">
        <v>78</v>
      </c>
      <c r="C173" s="65">
        <v>1208</v>
      </c>
      <c r="D173" s="64">
        <v>1628800</v>
      </c>
      <c r="E173" s="65">
        <v>76</v>
      </c>
      <c r="F173" s="64">
        <v>74562.099999999977</v>
      </c>
      <c r="G173" s="65">
        <v>1284</v>
      </c>
      <c r="H173" s="64">
        <v>1703362.1</v>
      </c>
    </row>
    <row r="174" spans="1:8" ht="11.25" customHeight="1" outlineLevel="1" x14ac:dyDescent="0.2">
      <c r="A174" s="66"/>
      <c r="B174" s="67" t="s">
        <v>210</v>
      </c>
      <c r="C174" s="70">
        <v>1208</v>
      </c>
      <c r="D174" s="69">
        <v>1628800</v>
      </c>
      <c r="E174" s="70">
        <v>76</v>
      </c>
      <c r="F174" s="69">
        <v>74562.099999999977</v>
      </c>
      <c r="G174" s="71">
        <v>1284</v>
      </c>
      <c r="H174" s="72">
        <v>1703362.1</v>
      </c>
    </row>
    <row r="175" spans="1:8" ht="11.25" customHeight="1" outlineLevel="2" x14ac:dyDescent="0.2">
      <c r="A175" s="73"/>
      <c r="B175" s="67" t="s">
        <v>13</v>
      </c>
      <c r="C175" s="68">
        <v>302</v>
      </c>
      <c r="D175" s="69">
        <v>407201</v>
      </c>
      <c r="E175" s="68">
        <v>76</v>
      </c>
      <c r="F175" s="69">
        <v>74562.099999999977</v>
      </c>
      <c r="G175" s="71">
        <v>378</v>
      </c>
      <c r="H175" s="72">
        <v>481763.1</v>
      </c>
    </row>
    <row r="176" spans="1:8" ht="11.25" customHeight="1" outlineLevel="2" x14ac:dyDescent="0.2">
      <c r="A176" s="73"/>
      <c r="B176" s="67" t="s">
        <v>7</v>
      </c>
      <c r="C176" s="68">
        <v>302</v>
      </c>
      <c r="D176" s="69">
        <v>407201</v>
      </c>
      <c r="E176" s="68">
        <v>0</v>
      </c>
      <c r="F176" s="103">
        <v>0</v>
      </c>
      <c r="G176" s="71">
        <v>302</v>
      </c>
      <c r="H176" s="72">
        <v>407201</v>
      </c>
    </row>
    <row r="177" spans="1:8" ht="11.25" customHeight="1" outlineLevel="2" x14ac:dyDescent="0.2">
      <c r="A177" s="73"/>
      <c r="B177" s="67" t="s">
        <v>8</v>
      </c>
      <c r="C177" s="68">
        <v>302</v>
      </c>
      <c r="D177" s="69">
        <v>407201</v>
      </c>
      <c r="E177" s="68">
        <v>0</v>
      </c>
      <c r="F177" s="103">
        <v>0</v>
      </c>
      <c r="G177" s="71">
        <v>302</v>
      </c>
      <c r="H177" s="72">
        <v>407201</v>
      </c>
    </row>
    <row r="178" spans="1:8" ht="11.25" customHeight="1" outlineLevel="2" x14ac:dyDescent="0.2">
      <c r="A178" s="73"/>
      <c r="B178" s="67" t="s">
        <v>9</v>
      </c>
      <c r="C178" s="68">
        <v>302</v>
      </c>
      <c r="D178" s="69">
        <v>407197</v>
      </c>
      <c r="E178" s="68">
        <v>0</v>
      </c>
      <c r="F178" s="103">
        <v>0</v>
      </c>
      <c r="G178" s="71">
        <v>302</v>
      </c>
      <c r="H178" s="72">
        <v>407197</v>
      </c>
    </row>
    <row r="179" spans="1:8" ht="11.25" customHeight="1" x14ac:dyDescent="0.2">
      <c r="A179" s="62" t="s">
        <v>79</v>
      </c>
      <c r="B179" s="62" t="s">
        <v>80</v>
      </c>
      <c r="C179" s="63">
        <v>495</v>
      </c>
      <c r="D179" s="64">
        <v>689437</v>
      </c>
      <c r="E179" s="63">
        <v>25</v>
      </c>
      <c r="F179" s="102">
        <v>33067.000000000022</v>
      </c>
      <c r="G179" s="65">
        <v>520</v>
      </c>
      <c r="H179" s="64">
        <v>722504</v>
      </c>
    </row>
    <row r="180" spans="1:8" ht="11.25" customHeight="1" outlineLevel="1" x14ac:dyDescent="0.2">
      <c r="A180" s="66"/>
      <c r="B180" s="67" t="s">
        <v>210</v>
      </c>
      <c r="C180" s="68">
        <v>495</v>
      </c>
      <c r="D180" s="69">
        <v>689437</v>
      </c>
      <c r="E180" s="68">
        <v>25</v>
      </c>
      <c r="F180" s="103">
        <v>33067.000000000022</v>
      </c>
      <c r="G180" s="71">
        <v>520</v>
      </c>
      <c r="H180" s="72">
        <v>722504</v>
      </c>
    </row>
    <row r="181" spans="1:8" ht="11.25" customHeight="1" outlineLevel="2" x14ac:dyDescent="0.2">
      <c r="A181" s="73"/>
      <c r="B181" s="67" t="s">
        <v>13</v>
      </c>
      <c r="C181" s="68">
        <v>124</v>
      </c>
      <c r="D181" s="69">
        <v>172360</v>
      </c>
      <c r="E181" s="68">
        <v>25</v>
      </c>
      <c r="F181" s="69">
        <v>33067.000000000022</v>
      </c>
      <c r="G181" s="71">
        <v>149</v>
      </c>
      <c r="H181" s="72">
        <v>205427.00000000003</v>
      </c>
    </row>
    <row r="182" spans="1:8" ht="11.25" customHeight="1" outlineLevel="2" x14ac:dyDescent="0.2">
      <c r="A182" s="73"/>
      <c r="B182" s="67" t="s">
        <v>7</v>
      </c>
      <c r="C182" s="68">
        <v>124</v>
      </c>
      <c r="D182" s="69">
        <v>172360</v>
      </c>
      <c r="E182" s="68">
        <v>0</v>
      </c>
      <c r="F182" s="103">
        <v>0</v>
      </c>
      <c r="G182" s="71">
        <v>124</v>
      </c>
      <c r="H182" s="72">
        <v>172360</v>
      </c>
    </row>
    <row r="183" spans="1:8" ht="11.25" customHeight="1" outlineLevel="2" x14ac:dyDescent="0.2">
      <c r="A183" s="73"/>
      <c r="B183" s="67" t="s">
        <v>8</v>
      </c>
      <c r="C183" s="68">
        <v>124</v>
      </c>
      <c r="D183" s="69">
        <v>172360</v>
      </c>
      <c r="E183" s="68">
        <v>0</v>
      </c>
      <c r="F183" s="103">
        <v>0</v>
      </c>
      <c r="G183" s="71">
        <v>124</v>
      </c>
      <c r="H183" s="72">
        <v>172360</v>
      </c>
    </row>
    <row r="184" spans="1:8" ht="11.25" customHeight="1" outlineLevel="2" x14ac:dyDescent="0.2">
      <c r="A184" s="73"/>
      <c r="B184" s="67" t="s">
        <v>9</v>
      </c>
      <c r="C184" s="68">
        <v>123</v>
      </c>
      <c r="D184" s="69">
        <v>172357</v>
      </c>
      <c r="E184" s="68">
        <v>0</v>
      </c>
      <c r="F184" s="103">
        <v>0</v>
      </c>
      <c r="G184" s="71">
        <v>123</v>
      </c>
      <c r="H184" s="72">
        <v>172357</v>
      </c>
    </row>
    <row r="185" spans="1:8" ht="11.25" customHeight="1" x14ac:dyDescent="0.2">
      <c r="A185" s="62" t="s">
        <v>81</v>
      </c>
      <c r="B185" s="62" t="s">
        <v>82</v>
      </c>
      <c r="C185" s="63">
        <v>700</v>
      </c>
      <c r="D185" s="64">
        <v>913920</v>
      </c>
      <c r="E185" s="63">
        <v>108</v>
      </c>
      <c r="F185" s="102">
        <v>141889.1</v>
      </c>
      <c r="G185" s="65">
        <v>808</v>
      </c>
      <c r="H185" s="64">
        <v>1055809.1000000001</v>
      </c>
    </row>
    <row r="186" spans="1:8" ht="11.25" customHeight="1" outlineLevel="1" x14ac:dyDescent="0.2">
      <c r="A186" s="66"/>
      <c r="B186" s="67" t="s">
        <v>210</v>
      </c>
      <c r="C186" s="68">
        <v>700</v>
      </c>
      <c r="D186" s="69">
        <v>913920</v>
      </c>
      <c r="E186" s="68">
        <v>108</v>
      </c>
      <c r="F186" s="103">
        <v>141889.1</v>
      </c>
      <c r="G186" s="71">
        <v>808</v>
      </c>
      <c r="H186" s="72">
        <v>1055809.1000000001</v>
      </c>
    </row>
    <row r="187" spans="1:8" ht="11.25" customHeight="1" outlineLevel="2" x14ac:dyDescent="0.2">
      <c r="A187" s="73"/>
      <c r="B187" s="67" t="s">
        <v>13</v>
      </c>
      <c r="C187" s="68">
        <v>175</v>
      </c>
      <c r="D187" s="69">
        <v>228480</v>
      </c>
      <c r="E187" s="68">
        <v>108</v>
      </c>
      <c r="F187" s="103">
        <v>141889.1</v>
      </c>
      <c r="G187" s="71">
        <v>283</v>
      </c>
      <c r="H187" s="72">
        <v>370369.1</v>
      </c>
    </row>
    <row r="188" spans="1:8" ht="11.25" customHeight="1" outlineLevel="2" x14ac:dyDescent="0.2">
      <c r="A188" s="73"/>
      <c r="B188" s="67" t="s">
        <v>7</v>
      </c>
      <c r="C188" s="68">
        <v>175</v>
      </c>
      <c r="D188" s="69">
        <v>228480</v>
      </c>
      <c r="E188" s="68">
        <v>0</v>
      </c>
      <c r="F188" s="69">
        <v>0</v>
      </c>
      <c r="G188" s="71">
        <v>175</v>
      </c>
      <c r="H188" s="72">
        <v>228480</v>
      </c>
    </row>
    <row r="189" spans="1:8" ht="11.25" customHeight="1" outlineLevel="2" x14ac:dyDescent="0.2">
      <c r="A189" s="73"/>
      <c r="B189" s="67" t="s">
        <v>8</v>
      </c>
      <c r="C189" s="68">
        <v>175</v>
      </c>
      <c r="D189" s="69">
        <v>228480</v>
      </c>
      <c r="E189" s="68">
        <v>0</v>
      </c>
      <c r="F189" s="103">
        <v>0</v>
      </c>
      <c r="G189" s="71">
        <v>175</v>
      </c>
      <c r="H189" s="72">
        <v>228480</v>
      </c>
    </row>
    <row r="190" spans="1:8" ht="11.25" customHeight="1" outlineLevel="2" x14ac:dyDescent="0.2">
      <c r="A190" s="73"/>
      <c r="B190" s="67" t="s">
        <v>9</v>
      </c>
      <c r="C190" s="68">
        <v>175</v>
      </c>
      <c r="D190" s="69">
        <v>228480</v>
      </c>
      <c r="E190" s="68">
        <v>0</v>
      </c>
      <c r="F190" s="103">
        <v>0</v>
      </c>
      <c r="G190" s="71">
        <v>175</v>
      </c>
      <c r="H190" s="72">
        <v>228480</v>
      </c>
    </row>
    <row r="191" spans="1:8" ht="11.25" customHeight="1" x14ac:dyDescent="0.2">
      <c r="A191" s="62" t="s">
        <v>83</v>
      </c>
      <c r="B191" s="62" t="s">
        <v>84</v>
      </c>
      <c r="C191" s="63">
        <v>792</v>
      </c>
      <c r="D191" s="64">
        <v>1079039</v>
      </c>
      <c r="E191" s="63">
        <v>21</v>
      </c>
      <c r="F191" s="102">
        <v>34868.300000000032</v>
      </c>
      <c r="G191" s="65">
        <v>813</v>
      </c>
      <c r="H191" s="64">
        <v>1113907.3</v>
      </c>
    </row>
    <row r="192" spans="1:8" ht="11.25" customHeight="1" outlineLevel="1" x14ac:dyDescent="0.2">
      <c r="A192" s="66"/>
      <c r="B192" s="67" t="s">
        <v>210</v>
      </c>
      <c r="C192" s="68">
        <v>792</v>
      </c>
      <c r="D192" s="69">
        <v>1079039</v>
      </c>
      <c r="E192" s="68">
        <v>21</v>
      </c>
      <c r="F192" s="103">
        <v>34868.300000000032</v>
      </c>
      <c r="G192" s="71">
        <v>813</v>
      </c>
      <c r="H192" s="72">
        <v>1113907.3</v>
      </c>
    </row>
    <row r="193" spans="1:8" ht="11.25" customHeight="1" outlineLevel="2" x14ac:dyDescent="0.2">
      <c r="A193" s="73"/>
      <c r="B193" s="67" t="s">
        <v>13</v>
      </c>
      <c r="C193" s="68">
        <v>198</v>
      </c>
      <c r="D193" s="69">
        <v>269761</v>
      </c>
      <c r="E193" s="68">
        <v>21</v>
      </c>
      <c r="F193" s="103">
        <v>34868.300000000032</v>
      </c>
      <c r="G193" s="71">
        <v>219</v>
      </c>
      <c r="H193" s="72">
        <v>304629.30000000005</v>
      </c>
    </row>
    <row r="194" spans="1:8" ht="11.25" customHeight="1" outlineLevel="2" x14ac:dyDescent="0.2">
      <c r="A194" s="73"/>
      <c r="B194" s="67" t="s">
        <v>7</v>
      </c>
      <c r="C194" s="68">
        <v>198</v>
      </c>
      <c r="D194" s="69">
        <v>269761</v>
      </c>
      <c r="E194" s="68">
        <v>0</v>
      </c>
      <c r="F194" s="69">
        <v>0</v>
      </c>
      <c r="G194" s="71">
        <v>198</v>
      </c>
      <c r="H194" s="72">
        <v>269761</v>
      </c>
    </row>
    <row r="195" spans="1:8" ht="11.25" customHeight="1" outlineLevel="2" x14ac:dyDescent="0.2">
      <c r="A195" s="73"/>
      <c r="B195" s="67" t="s">
        <v>8</v>
      </c>
      <c r="C195" s="68">
        <v>198</v>
      </c>
      <c r="D195" s="69">
        <v>269761</v>
      </c>
      <c r="E195" s="68">
        <v>0</v>
      </c>
      <c r="F195" s="69">
        <v>0</v>
      </c>
      <c r="G195" s="71">
        <v>198</v>
      </c>
      <c r="H195" s="72">
        <v>269761</v>
      </c>
    </row>
    <row r="196" spans="1:8" ht="11.25" customHeight="1" outlineLevel="2" x14ac:dyDescent="0.2">
      <c r="A196" s="73"/>
      <c r="B196" s="67" t="s">
        <v>9</v>
      </c>
      <c r="C196" s="68">
        <v>198</v>
      </c>
      <c r="D196" s="69">
        <v>269756</v>
      </c>
      <c r="E196" s="68">
        <v>0</v>
      </c>
      <c r="F196" s="69">
        <v>0</v>
      </c>
      <c r="G196" s="71">
        <v>198</v>
      </c>
      <c r="H196" s="72">
        <v>269756</v>
      </c>
    </row>
    <row r="197" spans="1:8" ht="11.25" customHeight="1" x14ac:dyDescent="0.2">
      <c r="A197" s="62" t="s">
        <v>85</v>
      </c>
      <c r="B197" s="62" t="s">
        <v>86</v>
      </c>
      <c r="C197" s="63">
        <v>732</v>
      </c>
      <c r="D197" s="64">
        <v>950567</v>
      </c>
      <c r="E197" s="63">
        <v>-37</v>
      </c>
      <c r="F197" s="102">
        <v>-12949.200000000003</v>
      </c>
      <c r="G197" s="65">
        <v>695</v>
      </c>
      <c r="H197" s="64">
        <v>937617.8</v>
      </c>
    </row>
    <row r="198" spans="1:8" ht="11.25" customHeight="1" outlineLevel="1" x14ac:dyDescent="0.2">
      <c r="A198" s="66"/>
      <c r="B198" s="67" t="s">
        <v>210</v>
      </c>
      <c r="C198" s="68">
        <v>732</v>
      </c>
      <c r="D198" s="69">
        <v>950567</v>
      </c>
      <c r="E198" s="68">
        <v>-37</v>
      </c>
      <c r="F198" s="103">
        <v>-12949.200000000003</v>
      </c>
      <c r="G198" s="71">
        <v>695</v>
      </c>
      <c r="H198" s="72">
        <v>937617.8</v>
      </c>
    </row>
    <row r="199" spans="1:8" ht="11.25" customHeight="1" outlineLevel="2" x14ac:dyDescent="0.2">
      <c r="A199" s="73"/>
      <c r="B199" s="67" t="s">
        <v>13</v>
      </c>
      <c r="C199" s="68">
        <v>139</v>
      </c>
      <c r="D199" s="69">
        <v>141288</v>
      </c>
      <c r="E199" s="68">
        <v>-37</v>
      </c>
      <c r="F199" s="69">
        <v>-12949.200000000003</v>
      </c>
      <c r="G199" s="71">
        <v>102</v>
      </c>
      <c r="H199" s="72">
        <v>128338.8</v>
      </c>
    </row>
    <row r="200" spans="1:8" ht="11.25" customHeight="1" outlineLevel="2" x14ac:dyDescent="0.2">
      <c r="A200" s="73"/>
      <c r="B200" s="67" t="s">
        <v>7</v>
      </c>
      <c r="C200" s="68">
        <v>199</v>
      </c>
      <c r="D200" s="69">
        <v>269760</v>
      </c>
      <c r="E200" s="68">
        <v>0</v>
      </c>
      <c r="F200" s="69">
        <v>0</v>
      </c>
      <c r="G200" s="71">
        <v>199</v>
      </c>
      <c r="H200" s="72">
        <v>269760</v>
      </c>
    </row>
    <row r="201" spans="1:8" ht="11.25" customHeight="1" outlineLevel="2" x14ac:dyDescent="0.2">
      <c r="A201" s="73"/>
      <c r="B201" s="67" t="s">
        <v>8</v>
      </c>
      <c r="C201" s="68">
        <v>199</v>
      </c>
      <c r="D201" s="69">
        <v>269760</v>
      </c>
      <c r="E201" s="68">
        <v>0</v>
      </c>
      <c r="F201" s="103">
        <v>0</v>
      </c>
      <c r="G201" s="71">
        <v>199</v>
      </c>
      <c r="H201" s="72">
        <v>269760</v>
      </c>
    </row>
    <row r="202" spans="1:8" ht="11.25" customHeight="1" outlineLevel="2" x14ac:dyDescent="0.2">
      <c r="A202" s="73"/>
      <c r="B202" s="67" t="s">
        <v>9</v>
      </c>
      <c r="C202" s="68">
        <v>195</v>
      </c>
      <c r="D202" s="69">
        <v>269759</v>
      </c>
      <c r="E202" s="68">
        <v>0</v>
      </c>
      <c r="F202" s="103">
        <v>0</v>
      </c>
      <c r="G202" s="71">
        <v>195</v>
      </c>
      <c r="H202" s="72">
        <v>269759</v>
      </c>
    </row>
    <row r="203" spans="1:8" ht="11.25" customHeight="1" x14ac:dyDescent="0.2">
      <c r="A203" s="62" t="s">
        <v>87</v>
      </c>
      <c r="B203" s="62" t="s">
        <v>88</v>
      </c>
      <c r="C203" s="63">
        <v>816</v>
      </c>
      <c r="D203" s="64">
        <v>1107923</v>
      </c>
      <c r="E203" s="63">
        <v>-75</v>
      </c>
      <c r="F203" s="102">
        <v>-97670</v>
      </c>
      <c r="G203" s="65">
        <v>741</v>
      </c>
      <c r="H203" s="64">
        <v>1010253</v>
      </c>
    </row>
    <row r="204" spans="1:8" ht="11.25" customHeight="1" outlineLevel="1" x14ac:dyDescent="0.2">
      <c r="A204" s="66"/>
      <c r="B204" s="67" t="s">
        <v>210</v>
      </c>
      <c r="C204" s="68">
        <v>816</v>
      </c>
      <c r="D204" s="69">
        <v>1107923</v>
      </c>
      <c r="E204" s="68">
        <v>-75</v>
      </c>
      <c r="F204" s="103">
        <v>-97670</v>
      </c>
      <c r="G204" s="71">
        <v>741</v>
      </c>
      <c r="H204" s="72">
        <v>1010253</v>
      </c>
    </row>
    <row r="205" spans="1:8" ht="11.25" customHeight="1" outlineLevel="2" x14ac:dyDescent="0.2">
      <c r="A205" s="73"/>
      <c r="B205" s="67" t="s">
        <v>13</v>
      </c>
      <c r="C205" s="68">
        <v>204</v>
      </c>
      <c r="D205" s="69">
        <v>276981</v>
      </c>
      <c r="E205" s="68">
        <v>-75</v>
      </c>
      <c r="F205" s="103">
        <v>-97670</v>
      </c>
      <c r="G205" s="71">
        <v>129</v>
      </c>
      <c r="H205" s="72">
        <v>179311</v>
      </c>
    </row>
    <row r="206" spans="1:8" ht="11.25" customHeight="1" outlineLevel="2" x14ac:dyDescent="0.2">
      <c r="A206" s="73"/>
      <c r="B206" s="67" t="s">
        <v>7</v>
      </c>
      <c r="C206" s="68">
        <v>204</v>
      </c>
      <c r="D206" s="69">
        <v>276981</v>
      </c>
      <c r="E206" s="68">
        <v>0</v>
      </c>
      <c r="F206" s="69">
        <v>0</v>
      </c>
      <c r="G206" s="71">
        <v>204</v>
      </c>
      <c r="H206" s="72">
        <v>276981</v>
      </c>
    </row>
    <row r="207" spans="1:8" ht="11.25" customHeight="1" outlineLevel="2" x14ac:dyDescent="0.2">
      <c r="A207" s="73"/>
      <c r="B207" s="67" t="s">
        <v>8</v>
      </c>
      <c r="C207" s="68">
        <v>204</v>
      </c>
      <c r="D207" s="69">
        <v>276981</v>
      </c>
      <c r="E207" s="68">
        <v>0</v>
      </c>
      <c r="F207" s="103">
        <v>0</v>
      </c>
      <c r="G207" s="71">
        <v>204</v>
      </c>
      <c r="H207" s="72">
        <v>276981</v>
      </c>
    </row>
    <row r="208" spans="1:8" ht="11.25" customHeight="1" outlineLevel="2" x14ac:dyDescent="0.2">
      <c r="A208" s="73"/>
      <c r="B208" s="67" t="s">
        <v>9</v>
      </c>
      <c r="C208" s="68">
        <v>204</v>
      </c>
      <c r="D208" s="69">
        <v>276980</v>
      </c>
      <c r="E208" s="68">
        <v>0</v>
      </c>
      <c r="F208" s="103">
        <v>0</v>
      </c>
      <c r="G208" s="71">
        <v>204</v>
      </c>
      <c r="H208" s="72">
        <v>276980</v>
      </c>
    </row>
    <row r="209" spans="1:8" ht="11.25" customHeight="1" x14ac:dyDescent="0.2">
      <c r="A209" s="62" t="s">
        <v>91</v>
      </c>
      <c r="B209" s="62" t="s">
        <v>92</v>
      </c>
      <c r="C209" s="65">
        <v>1000</v>
      </c>
      <c r="D209" s="64">
        <v>1344085</v>
      </c>
      <c r="E209" s="65">
        <v>-251</v>
      </c>
      <c r="F209" s="64">
        <v>-336022</v>
      </c>
      <c r="G209" s="65">
        <v>749</v>
      </c>
      <c r="H209" s="64">
        <v>1008063</v>
      </c>
    </row>
    <row r="210" spans="1:8" ht="11.25" customHeight="1" outlineLevel="1" x14ac:dyDescent="0.2">
      <c r="A210" s="66"/>
      <c r="B210" s="67" t="s">
        <v>210</v>
      </c>
      <c r="C210" s="70">
        <v>1000</v>
      </c>
      <c r="D210" s="69">
        <v>1344085</v>
      </c>
      <c r="E210" s="70">
        <v>-251</v>
      </c>
      <c r="F210" s="69">
        <v>-336022</v>
      </c>
      <c r="G210" s="71">
        <v>749</v>
      </c>
      <c r="H210" s="72">
        <v>1008063</v>
      </c>
    </row>
    <row r="211" spans="1:8" ht="11.25" customHeight="1" outlineLevel="2" x14ac:dyDescent="0.2">
      <c r="A211" s="73"/>
      <c r="B211" s="67" t="s">
        <v>13</v>
      </c>
      <c r="C211" s="68">
        <v>251</v>
      </c>
      <c r="D211" s="69">
        <v>336022</v>
      </c>
      <c r="E211" s="68">
        <v>-251</v>
      </c>
      <c r="F211" s="69">
        <v>-336022</v>
      </c>
      <c r="G211" s="71">
        <v>0</v>
      </c>
      <c r="H211" s="72">
        <v>0</v>
      </c>
    </row>
    <row r="212" spans="1:8" ht="11.25" customHeight="1" outlineLevel="2" x14ac:dyDescent="0.2">
      <c r="A212" s="73"/>
      <c r="B212" s="67" t="s">
        <v>7</v>
      </c>
      <c r="C212" s="68">
        <v>251</v>
      </c>
      <c r="D212" s="69">
        <v>336022</v>
      </c>
      <c r="E212" s="68">
        <v>0</v>
      </c>
      <c r="F212" s="69">
        <v>0</v>
      </c>
      <c r="G212" s="71">
        <v>251</v>
      </c>
      <c r="H212" s="72">
        <v>336022</v>
      </c>
    </row>
    <row r="213" spans="1:8" ht="11.25" customHeight="1" outlineLevel="2" x14ac:dyDescent="0.2">
      <c r="A213" s="73"/>
      <c r="B213" s="67" t="s">
        <v>8</v>
      </c>
      <c r="C213" s="68">
        <v>251</v>
      </c>
      <c r="D213" s="69">
        <v>336022</v>
      </c>
      <c r="E213" s="68">
        <v>0</v>
      </c>
      <c r="F213" s="69">
        <v>0</v>
      </c>
      <c r="G213" s="71">
        <v>251</v>
      </c>
      <c r="H213" s="72">
        <v>336022</v>
      </c>
    </row>
    <row r="214" spans="1:8" ht="11.25" customHeight="1" outlineLevel="2" x14ac:dyDescent="0.2">
      <c r="A214" s="73"/>
      <c r="B214" s="67" t="s">
        <v>9</v>
      </c>
      <c r="C214" s="68">
        <v>247</v>
      </c>
      <c r="D214" s="69">
        <v>336019</v>
      </c>
      <c r="E214" s="68">
        <v>0</v>
      </c>
      <c r="F214" s="69">
        <v>0</v>
      </c>
      <c r="G214" s="71">
        <v>247</v>
      </c>
      <c r="H214" s="72">
        <v>336019</v>
      </c>
    </row>
    <row r="215" spans="1:8" ht="11.25" customHeight="1" x14ac:dyDescent="0.2">
      <c r="A215" s="62" t="s">
        <v>93</v>
      </c>
      <c r="B215" s="62" t="s">
        <v>94</v>
      </c>
      <c r="C215" s="65">
        <v>1199</v>
      </c>
      <c r="D215" s="64">
        <v>1678992</v>
      </c>
      <c r="E215" s="65">
        <v>-64</v>
      </c>
      <c r="F215" s="64">
        <v>-94512.1</v>
      </c>
      <c r="G215" s="65">
        <v>1135</v>
      </c>
      <c r="H215" s="64">
        <v>1584479.9</v>
      </c>
    </row>
    <row r="216" spans="1:8" ht="11.25" customHeight="1" outlineLevel="1" x14ac:dyDescent="0.2">
      <c r="A216" s="66"/>
      <c r="B216" s="67" t="s">
        <v>210</v>
      </c>
      <c r="C216" s="70">
        <v>1199</v>
      </c>
      <c r="D216" s="69">
        <v>1678992</v>
      </c>
      <c r="E216" s="70">
        <v>-64</v>
      </c>
      <c r="F216" s="69">
        <v>-94512.1</v>
      </c>
      <c r="G216" s="71">
        <v>1135</v>
      </c>
      <c r="H216" s="72">
        <v>1584479.9</v>
      </c>
    </row>
    <row r="217" spans="1:8" ht="11.25" customHeight="1" outlineLevel="2" x14ac:dyDescent="0.2">
      <c r="A217" s="73"/>
      <c r="B217" s="67" t="s">
        <v>13</v>
      </c>
      <c r="C217" s="68">
        <v>301</v>
      </c>
      <c r="D217" s="69">
        <v>419748</v>
      </c>
      <c r="E217" s="68">
        <v>-64</v>
      </c>
      <c r="F217" s="69">
        <v>-94512.1</v>
      </c>
      <c r="G217" s="71">
        <v>237</v>
      </c>
      <c r="H217" s="72">
        <v>325235.90000000002</v>
      </c>
    </row>
    <row r="218" spans="1:8" ht="11.25" customHeight="1" outlineLevel="2" x14ac:dyDescent="0.2">
      <c r="A218" s="73"/>
      <c r="B218" s="67" t="s">
        <v>7</v>
      </c>
      <c r="C218" s="68">
        <v>301</v>
      </c>
      <c r="D218" s="69">
        <v>419748</v>
      </c>
      <c r="E218" s="68">
        <v>0</v>
      </c>
      <c r="F218" s="69">
        <v>0</v>
      </c>
      <c r="G218" s="71">
        <v>301</v>
      </c>
      <c r="H218" s="72">
        <v>419748</v>
      </c>
    </row>
    <row r="219" spans="1:8" ht="11.25" customHeight="1" outlineLevel="2" x14ac:dyDescent="0.2">
      <c r="A219" s="73"/>
      <c r="B219" s="67" t="s">
        <v>8</v>
      </c>
      <c r="C219" s="68">
        <v>301</v>
      </c>
      <c r="D219" s="69">
        <v>419748</v>
      </c>
      <c r="E219" s="68">
        <v>0</v>
      </c>
      <c r="F219" s="69">
        <v>0</v>
      </c>
      <c r="G219" s="71">
        <v>301</v>
      </c>
      <c r="H219" s="72">
        <v>419748</v>
      </c>
    </row>
    <row r="220" spans="1:8" ht="11.25" customHeight="1" outlineLevel="2" x14ac:dyDescent="0.2">
      <c r="A220" s="73"/>
      <c r="B220" s="67" t="s">
        <v>9</v>
      </c>
      <c r="C220" s="68">
        <v>296</v>
      </c>
      <c r="D220" s="69">
        <v>419748</v>
      </c>
      <c r="E220" s="68">
        <v>0</v>
      </c>
      <c r="F220" s="69">
        <v>0</v>
      </c>
      <c r="G220" s="71">
        <v>296</v>
      </c>
      <c r="H220" s="72">
        <v>419748</v>
      </c>
    </row>
    <row r="221" spans="1:8" ht="21.75" customHeight="1" x14ac:dyDescent="0.2">
      <c r="A221" s="62" t="s">
        <v>95</v>
      </c>
      <c r="B221" s="62" t="s">
        <v>96</v>
      </c>
      <c r="C221" s="63">
        <v>350</v>
      </c>
      <c r="D221" s="64">
        <v>456960</v>
      </c>
      <c r="E221" s="63">
        <v>10</v>
      </c>
      <c r="F221" s="102">
        <v>13727.399999999991</v>
      </c>
      <c r="G221" s="65">
        <v>360</v>
      </c>
      <c r="H221" s="64">
        <v>470687.39999999997</v>
      </c>
    </row>
    <row r="222" spans="1:8" ht="11.25" customHeight="1" outlineLevel="1" x14ac:dyDescent="0.2">
      <c r="A222" s="66"/>
      <c r="B222" s="67" t="s">
        <v>210</v>
      </c>
      <c r="C222" s="68">
        <v>350</v>
      </c>
      <c r="D222" s="69">
        <v>456960</v>
      </c>
      <c r="E222" s="68">
        <v>10</v>
      </c>
      <c r="F222" s="103">
        <v>13727.399999999991</v>
      </c>
      <c r="G222" s="71">
        <v>360</v>
      </c>
      <c r="H222" s="72">
        <v>470687.39999999997</v>
      </c>
    </row>
    <row r="223" spans="1:8" ht="11.25" customHeight="1" outlineLevel="2" x14ac:dyDescent="0.2">
      <c r="A223" s="73"/>
      <c r="B223" s="67" t="s">
        <v>13</v>
      </c>
      <c r="C223" s="68">
        <v>88</v>
      </c>
      <c r="D223" s="69">
        <v>114241</v>
      </c>
      <c r="E223" s="68">
        <v>10</v>
      </c>
      <c r="F223" s="69">
        <v>13727.399999999991</v>
      </c>
      <c r="G223" s="71">
        <v>98</v>
      </c>
      <c r="H223" s="72">
        <v>127968.4</v>
      </c>
    </row>
    <row r="224" spans="1:8" ht="11.25" customHeight="1" outlineLevel="2" x14ac:dyDescent="0.2">
      <c r="A224" s="73"/>
      <c r="B224" s="67" t="s">
        <v>7</v>
      </c>
      <c r="C224" s="68">
        <v>88</v>
      </c>
      <c r="D224" s="69">
        <v>114241</v>
      </c>
      <c r="E224" s="68">
        <v>0</v>
      </c>
      <c r="F224" s="103">
        <v>0</v>
      </c>
      <c r="G224" s="71">
        <v>88</v>
      </c>
      <c r="H224" s="72">
        <v>114241</v>
      </c>
    </row>
    <row r="225" spans="1:8" ht="11.25" customHeight="1" outlineLevel="2" x14ac:dyDescent="0.2">
      <c r="A225" s="73"/>
      <c r="B225" s="67" t="s">
        <v>8</v>
      </c>
      <c r="C225" s="68">
        <v>88</v>
      </c>
      <c r="D225" s="69">
        <v>114241</v>
      </c>
      <c r="E225" s="68">
        <v>0</v>
      </c>
      <c r="F225" s="103">
        <v>0</v>
      </c>
      <c r="G225" s="71">
        <v>88</v>
      </c>
      <c r="H225" s="72">
        <v>114241</v>
      </c>
    </row>
    <row r="226" spans="1:8" ht="11.25" customHeight="1" outlineLevel="2" x14ac:dyDescent="0.2">
      <c r="A226" s="73"/>
      <c r="B226" s="67" t="s">
        <v>9</v>
      </c>
      <c r="C226" s="68">
        <v>86</v>
      </c>
      <c r="D226" s="69">
        <v>114237</v>
      </c>
      <c r="E226" s="68">
        <v>0</v>
      </c>
      <c r="F226" s="103">
        <v>0</v>
      </c>
      <c r="G226" s="71">
        <v>86</v>
      </c>
      <c r="H226" s="72">
        <v>114237</v>
      </c>
    </row>
    <row r="227" spans="1:8" ht="21.75" customHeight="1" x14ac:dyDescent="0.2">
      <c r="A227" s="62" t="s">
        <v>97</v>
      </c>
      <c r="B227" s="62" t="s">
        <v>98</v>
      </c>
      <c r="C227" s="63">
        <v>200</v>
      </c>
      <c r="D227" s="64">
        <v>261120</v>
      </c>
      <c r="E227" s="63">
        <v>27</v>
      </c>
      <c r="F227" s="102">
        <v>36571.400000000009</v>
      </c>
      <c r="G227" s="65">
        <v>227</v>
      </c>
      <c r="H227" s="64">
        <v>297691.40000000002</v>
      </c>
    </row>
    <row r="228" spans="1:8" ht="11.25" customHeight="1" outlineLevel="1" x14ac:dyDescent="0.2">
      <c r="A228" s="66"/>
      <c r="B228" s="67" t="s">
        <v>210</v>
      </c>
      <c r="C228" s="68">
        <v>200</v>
      </c>
      <c r="D228" s="69">
        <v>261120</v>
      </c>
      <c r="E228" s="68">
        <v>27</v>
      </c>
      <c r="F228" s="103">
        <v>36571.400000000009</v>
      </c>
      <c r="G228" s="71">
        <v>227</v>
      </c>
      <c r="H228" s="72">
        <v>297691.40000000002</v>
      </c>
    </row>
    <row r="229" spans="1:8" ht="11.25" customHeight="1" outlineLevel="2" x14ac:dyDescent="0.2">
      <c r="A229" s="73"/>
      <c r="B229" s="67" t="s">
        <v>13</v>
      </c>
      <c r="C229" s="68">
        <v>51</v>
      </c>
      <c r="D229" s="69">
        <v>65281</v>
      </c>
      <c r="E229" s="68">
        <v>27</v>
      </c>
      <c r="F229" s="103">
        <v>36571.400000000009</v>
      </c>
      <c r="G229" s="71">
        <v>78</v>
      </c>
      <c r="H229" s="72">
        <v>101852.40000000001</v>
      </c>
    </row>
    <row r="230" spans="1:8" ht="11.25" customHeight="1" outlineLevel="2" x14ac:dyDescent="0.2">
      <c r="A230" s="73"/>
      <c r="B230" s="67" t="s">
        <v>7</v>
      </c>
      <c r="C230" s="68">
        <v>51</v>
      </c>
      <c r="D230" s="69">
        <v>65281</v>
      </c>
      <c r="E230" s="68">
        <v>0</v>
      </c>
      <c r="F230" s="69">
        <v>0</v>
      </c>
      <c r="G230" s="71">
        <v>51</v>
      </c>
      <c r="H230" s="72">
        <v>65281</v>
      </c>
    </row>
    <row r="231" spans="1:8" ht="11.25" customHeight="1" outlineLevel="2" x14ac:dyDescent="0.2">
      <c r="A231" s="73"/>
      <c r="B231" s="67" t="s">
        <v>8</v>
      </c>
      <c r="C231" s="68">
        <v>51</v>
      </c>
      <c r="D231" s="69">
        <v>65281</v>
      </c>
      <c r="E231" s="68">
        <v>0</v>
      </c>
      <c r="F231" s="69">
        <v>0</v>
      </c>
      <c r="G231" s="71">
        <v>51</v>
      </c>
      <c r="H231" s="72">
        <v>65281</v>
      </c>
    </row>
    <row r="232" spans="1:8" ht="11.25" customHeight="1" outlineLevel="2" x14ac:dyDescent="0.2">
      <c r="A232" s="73"/>
      <c r="B232" s="67" t="s">
        <v>9</v>
      </c>
      <c r="C232" s="68">
        <v>47</v>
      </c>
      <c r="D232" s="69">
        <v>65277</v>
      </c>
      <c r="E232" s="68">
        <v>0</v>
      </c>
      <c r="F232" s="69">
        <v>0</v>
      </c>
      <c r="G232" s="71">
        <v>47</v>
      </c>
      <c r="H232" s="72">
        <v>65277</v>
      </c>
    </row>
    <row r="233" spans="1:8" ht="11.25" customHeight="1" x14ac:dyDescent="0.2">
      <c r="A233" s="62" t="s">
        <v>101</v>
      </c>
      <c r="B233" s="62" t="s">
        <v>102</v>
      </c>
      <c r="C233" s="63">
        <v>140</v>
      </c>
      <c r="D233" s="64">
        <v>182784</v>
      </c>
      <c r="E233" s="65">
        <v>-37</v>
      </c>
      <c r="F233" s="64">
        <v>-45697</v>
      </c>
      <c r="G233" s="65">
        <v>103</v>
      </c>
      <c r="H233" s="64">
        <v>137087</v>
      </c>
    </row>
    <row r="234" spans="1:8" ht="11.25" customHeight="1" outlineLevel="1" x14ac:dyDescent="0.2">
      <c r="A234" s="66"/>
      <c r="B234" s="67" t="s">
        <v>210</v>
      </c>
      <c r="C234" s="68">
        <v>140</v>
      </c>
      <c r="D234" s="69">
        <v>182784</v>
      </c>
      <c r="E234" s="70">
        <v>-37</v>
      </c>
      <c r="F234" s="69">
        <v>-45697</v>
      </c>
      <c r="G234" s="71">
        <v>103</v>
      </c>
      <c r="H234" s="72">
        <v>137087</v>
      </c>
    </row>
    <row r="235" spans="1:8" ht="11.25" customHeight="1" outlineLevel="2" x14ac:dyDescent="0.2">
      <c r="A235" s="73"/>
      <c r="B235" s="67" t="s">
        <v>13</v>
      </c>
      <c r="C235" s="68">
        <v>37</v>
      </c>
      <c r="D235" s="69">
        <v>45697</v>
      </c>
      <c r="E235" s="68">
        <v>-37</v>
      </c>
      <c r="F235" s="69">
        <v>-45697</v>
      </c>
      <c r="G235" s="71">
        <v>0</v>
      </c>
      <c r="H235" s="72">
        <v>0</v>
      </c>
    </row>
    <row r="236" spans="1:8" ht="11.25" customHeight="1" outlineLevel="2" x14ac:dyDescent="0.2">
      <c r="A236" s="73"/>
      <c r="B236" s="67" t="s">
        <v>7</v>
      </c>
      <c r="C236" s="68">
        <v>37</v>
      </c>
      <c r="D236" s="69">
        <v>45697</v>
      </c>
      <c r="E236" s="68">
        <v>0</v>
      </c>
      <c r="F236" s="69">
        <v>0</v>
      </c>
      <c r="G236" s="71">
        <v>37</v>
      </c>
      <c r="H236" s="72">
        <v>45697</v>
      </c>
    </row>
    <row r="237" spans="1:8" ht="11.25" customHeight="1" outlineLevel="2" x14ac:dyDescent="0.2">
      <c r="A237" s="73"/>
      <c r="B237" s="67" t="s">
        <v>8</v>
      </c>
      <c r="C237" s="68">
        <v>37</v>
      </c>
      <c r="D237" s="69">
        <v>45697</v>
      </c>
      <c r="E237" s="68">
        <v>0</v>
      </c>
      <c r="F237" s="69">
        <v>0</v>
      </c>
      <c r="G237" s="71">
        <v>37</v>
      </c>
      <c r="H237" s="72">
        <v>45697</v>
      </c>
    </row>
    <row r="238" spans="1:8" ht="11.25" customHeight="1" outlineLevel="2" x14ac:dyDescent="0.2">
      <c r="A238" s="73"/>
      <c r="B238" s="67" t="s">
        <v>9</v>
      </c>
      <c r="C238" s="68">
        <v>29</v>
      </c>
      <c r="D238" s="69">
        <v>45693</v>
      </c>
      <c r="E238" s="68">
        <v>0</v>
      </c>
      <c r="F238" s="69">
        <v>0</v>
      </c>
      <c r="G238" s="71">
        <v>29</v>
      </c>
      <c r="H238" s="72">
        <v>45693</v>
      </c>
    </row>
    <row r="239" spans="1:8" ht="11.25" customHeight="1" x14ac:dyDescent="0.2">
      <c r="A239" s="62" t="s">
        <v>103</v>
      </c>
      <c r="B239" s="62" t="s">
        <v>104</v>
      </c>
      <c r="C239" s="63">
        <v>50</v>
      </c>
      <c r="D239" s="64">
        <v>65280</v>
      </c>
      <c r="E239" s="65">
        <v>-14</v>
      </c>
      <c r="F239" s="64">
        <v>-16320</v>
      </c>
      <c r="G239" s="65">
        <v>36</v>
      </c>
      <c r="H239" s="64">
        <v>48960</v>
      </c>
    </row>
    <row r="240" spans="1:8" ht="11.25" customHeight="1" outlineLevel="1" x14ac:dyDescent="0.2">
      <c r="A240" s="66"/>
      <c r="B240" s="67" t="s">
        <v>210</v>
      </c>
      <c r="C240" s="68">
        <v>50</v>
      </c>
      <c r="D240" s="69">
        <v>65280</v>
      </c>
      <c r="E240" s="70">
        <v>-14</v>
      </c>
      <c r="F240" s="69">
        <v>-16320</v>
      </c>
      <c r="G240" s="71">
        <v>36</v>
      </c>
      <c r="H240" s="72">
        <v>48960</v>
      </c>
    </row>
    <row r="241" spans="1:8" ht="11.25" customHeight="1" outlineLevel="2" x14ac:dyDescent="0.2">
      <c r="A241" s="73"/>
      <c r="B241" s="67" t="s">
        <v>13</v>
      </c>
      <c r="C241" s="68">
        <v>14</v>
      </c>
      <c r="D241" s="69">
        <v>16320</v>
      </c>
      <c r="E241" s="68">
        <v>-14</v>
      </c>
      <c r="F241" s="69">
        <v>-16320</v>
      </c>
      <c r="G241" s="71">
        <v>0</v>
      </c>
      <c r="H241" s="72">
        <v>0</v>
      </c>
    </row>
    <row r="242" spans="1:8" ht="11.25" customHeight="1" outlineLevel="2" x14ac:dyDescent="0.2">
      <c r="A242" s="73"/>
      <c r="B242" s="67" t="s">
        <v>7</v>
      </c>
      <c r="C242" s="68">
        <v>14</v>
      </c>
      <c r="D242" s="69">
        <v>16320</v>
      </c>
      <c r="E242" s="68">
        <v>0</v>
      </c>
      <c r="F242" s="69">
        <v>0</v>
      </c>
      <c r="G242" s="71">
        <v>14</v>
      </c>
      <c r="H242" s="72">
        <v>16320</v>
      </c>
    </row>
    <row r="243" spans="1:8" ht="11.25" customHeight="1" outlineLevel="2" x14ac:dyDescent="0.2">
      <c r="A243" s="73"/>
      <c r="B243" s="67" t="s">
        <v>8</v>
      </c>
      <c r="C243" s="68">
        <v>14</v>
      </c>
      <c r="D243" s="69">
        <v>16320</v>
      </c>
      <c r="E243" s="68">
        <v>0</v>
      </c>
      <c r="F243" s="69">
        <v>0</v>
      </c>
      <c r="G243" s="71">
        <v>14</v>
      </c>
      <c r="H243" s="72">
        <v>16320</v>
      </c>
    </row>
    <row r="244" spans="1:8" ht="11.25" customHeight="1" outlineLevel="2" x14ac:dyDescent="0.2">
      <c r="A244" s="73"/>
      <c r="B244" s="67" t="s">
        <v>9</v>
      </c>
      <c r="C244" s="68">
        <v>8</v>
      </c>
      <c r="D244" s="69">
        <v>16320</v>
      </c>
      <c r="E244" s="68">
        <v>0</v>
      </c>
      <c r="F244" s="69">
        <v>0</v>
      </c>
      <c r="G244" s="71">
        <v>8</v>
      </c>
      <c r="H244" s="72">
        <v>16320</v>
      </c>
    </row>
    <row r="245" spans="1:8" ht="21.75" customHeight="1" x14ac:dyDescent="0.2">
      <c r="A245" s="62" t="s">
        <v>107</v>
      </c>
      <c r="B245" s="62" t="s">
        <v>108</v>
      </c>
      <c r="C245" s="65">
        <v>3900</v>
      </c>
      <c r="D245" s="64">
        <v>5241954</v>
      </c>
      <c r="E245" s="65">
        <v>0</v>
      </c>
      <c r="F245" s="64">
        <v>-45972.39999999998</v>
      </c>
      <c r="G245" s="65">
        <v>3900</v>
      </c>
      <c r="H245" s="64">
        <v>5195981.5999999996</v>
      </c>
    </row>
    <row r="246" spans="1:8" ht="11.25" customHeight="1" outlineLevel="1" x14ac:dyDescent="0.2">
      <c r="A246" s="66"/>
      <c r="B246" s="67" t="s">
        <v>210</v>
      </c>
      <c r="C246" s="70">
        <v>3900</v>
      </c>
      <c r="D246" s="69">
        <v>5241954</v>
      </c>
      <c r="E246" s="70">
        <v>0</v>
      </c>
      <c r="F246" s="69">
        <v>-45972.39999999998</v>
      </c>
      <c r="G246" s="71">
        <v>3900</v>
      </c>
      <c r="H246" s="72">
        <v>5195981.5999999996</v>
      </c>
    </row>
    <row r="247" spans="1:8" ht="11.25" customHeight="1" outlineLevel="2" x14ac:dyDescent="0.2">
      <c r="A247" s="73"/>
      <c r="B247" s="67" t="s">
        <v>13</v>
      </c>
      <c r="C247" s="68">
        <v>976</v>
      </c>
      <c r="D247" s="69">
        <v>1310489</v>
      </c>
      <c r="E247" s="68">
        <v>0</v>
      </c>
      <c r="F247" s="69">
        <v>-45972.39999999998</v>
      </c>
      <c r="G247" s="71">
        <v>976</v>
      </c>
      <c r="H247" s="72">
        <v>1264516.6000000001</v>
      </c>
    </row>
    <row r="248" spans="1:8" ht="11.25" customHeight="1" outlineLevel="2" x14ac:dyDescent="0.2">
      <c r="A248" s="73"/>
      <c r="B248" s="67" t="s">
        <v>7</v>
      </c>
      <c r="C248" s="68">
        <v>976</v>
      </c>
      <c r="D248" s="69">
        <v>1310489</v>
      </c>
      <c r="E248" s="68">
        <v>0</v>
      </c>
      <c r="F248" s="69">
        <v>0</v>
      </c>
      <c r="G248" s="71">
        <v>976</v>
      </c>
      <c r="H248" s="72">
        <v>1310489</v>
      </c>
    </row>
    <row r="249" spans="1:8" ht="11.25" customHeight="1" outlineLevel="2" x14ac:dyDescent="0.2">
      <c r="A249" s="73"/>
      <c r="B249" s="67" t="s">
        <v>8</v>
      </c>
      <c r="C249" s="68">
        <v>976</v>
      </c>
      <c r="D249" s="69">
        <v>1310489</v>
      </c>
      <c r="E249" s="68">
        <v>0</v>
      </c>
      <c r="F249" s="69">
        <v>0</v>
      </c>
      <c r="G249" s="71">
        <v>976</v>
      </c>
      <c r="H249" s="72">
        <v>1310489</v>
      </c>
    </row>
    <row r="250" spans="1:8" ht="11.25" customHeight="1" outlineLevel="2" x14ac:dyDescent="0.2">
      <c r="A250" s="73"/>
      <c r="B250" s="67" t="s">
        <v>9</v>
      </c>
      <c r="C250" s="68">
        <v>972</v>
      </c>
      <c r="D250" s="69">
        <v>1310487</v>
      </c>
      <c r="E250" s="68">
        <v>0</v>
      </c>
      <c r="F250" s="69">
        <v>0</v>
      </c>
      <c r="G250" s="71">
        <v>972</v>
      </c>
      <c r="H250" s="72">
        <v>1310487</v>
      </c>
    </row>
    <row r="251" spans="1:8" ht="21.75" customHeight="1" x14ac:dyDescent="0.2">
      <c r="A251" s="62" t="s">
        <v>141</v>
      </c>
      <c r="B251" s="62" t="s">
        <v>142</v>
      </c>
      <c r="C251" s="65">
        <v>5368</v>
      </c>
      <c r="D251" s="64">
        <v>7681223</v>
      </c>
      <c r="E251" s="65">
        <v>432</v>
      </c>
      <c r="F251" s="64">
        <v>668531</v>
      </c>
      <c r="G251" s="65">
        <v>5800</v>
      </c>
      <c r="H251" s="64">
        <v>8349754</v>
      </c>
    </row>
    <row r="252" spans="1:8" ht="11.25" customHeight="1" outlineLevel="1" x14ac:dyDescent="0.2">
      <c r="A252" s="66"/>
      <c r="B252" s="67" t="s">
        <v>210</v>
      </c>
      <c r="C252" s="70">
        <v>5368</v>
      </c>
      <c r="D252" s="69">
        <v>7681223</v>
      </c>
      <c r="E252" s="70">
        <v>432</v>
      </c>
      <c r="F252" s="69">
        <v>668531</v>
      </c>
      <c r="G252" s="71">
        <v>5800</v>
      </c>
      <c r="H252" s="72">
        <v>8349754</v>
      </c>
    </row>
    <row r="253" spans="1:8" ht="11.25" customHeight="1" outlineLevel="2" x14ac:dyDescent="0.2">
      <c r="A253" s="73"/>
      <c r="B253" s="67" t="s">
        <v>13</v>
      </c>
      <c r="C253" s="70">
        <v>1342</v>
      </c>
      <c r="D253" s="69">
        <v>1920306</v>
      </c>
      <c r="E253" s="68">
        <v>432</v>
      </c>
      <c r="F253" s="69">
        <v>668531</v>
      </c>
      <c r="G253" s="71">
        <v>1774</v>
      </c>
      <c r="H253" s="72">
        <v>2588837</v>
      </c>
    </row>
    <row r="254" spans="1:8" ht="11.25" customHeight="1" outlineLevel="2" x14ac:dyDescent="0.2">
      <c r="A254" s="73"/>
      <c r="B254" s="67" t="s">
        <v>7</v>
      </c>
      <c r="C254" s="70">
        <v>1342</v>
      </c>
      <c r="D254" s="69">
        <v>1920306</v>
      </c>
      <c r="E254" s="68">
        <v>700</v>
      </c>
      <c r="F254" s="69">
        <v>1000000</v>
      </c>
      <c r="G254" s="71">
        <v>2042</v>
      </c>
      <c r="H254" s="72">
        <v>2920306</v>
      </c>
    </row>
    <row r="255" spans="1:8" ht="11.25" customHeight="1" outlineLevel="2" x14ac:dyDescent="0.2">
      <c r="A255" s="73"/>
      <c r="B255" s="67" t="s">
        <v>8</v>
      </c>
      <c r="C255" s="70">
        <v>1342</v>
      </c>
      <c r="D255" s="69">
        <v>1920306</v>
      </c>
      <c r="E255" s="68">
        <v>-350</v>
      </c>
      <c r="F255" s="69">
        <v>-500000</v>
      </c>
      <c r="G255" s="71">
        <v>992</v>
      </c>
      <c r="H255" s="72">
        <v>1420306</v>
      </c>
    </row>
    <row r="256" spans="1:8" ht="11.25" customHeight="1" outlineLevel="2" x14ac:dyDescent="0.2">
      <c r="A256" s="73"/>
      <c r="B256" s="67" t="s">
        <v>9</v>
      </c>
      <c r="C256" s="70">
        <v>1342</v>
      </c>
      <c r="D256" s="69">
        <v>1920305</v>
      </c>
      <c r="E256" s="68">
        <v>-350</v>
      </c>
      <c r="F256" s="69">
        <v>-500000</v>
      </c>
      <c r="G256" s="71">
        <v>992</v>
      </c>
      <c r="H256" s="72">
        <v>1420305</v>
      </c>
    </row>
    <row r="257" spans="1:8" ht="11.25" customHeight="1" x14ac:dyDescent="0.2">
      <c r="A257" s="62" t="s">
        <v>212</v>
      </c>
      <c r="B257" s="62" t="s">
        <v>213</v>
      </c>
      <c r="C257" s="63">
        <v>500</v>
      </c>
      <c r="D257" s="64">
        <v>694580</v>
      </c>
      <c r="E257" s="65">
        <v>522</v>
      </c>
      <c r="F257" s="64">
        <v>996606.79999999993</v>
      </c>
      <c r="G257" s="65">
        <v>1022</v>
      </c>
      <c r="H257" s="64">
        <v>1691186.7999999998</v>
      </c>
    </row>
    <row r="258" spans="1:8" ht="11.25" customHeight="1" outlineLevel="1" x14ac:dyDescent="0.2">
      <c r="A258" s="66"/>
      <c r="B258" s="67" t="s">
        <v>210</v>
      </c>
      <c r="C258" s="68">
        <v>500</v>
      </c>
      <c r="D258" s="69">
        <v>694580</v>
      </c>
      <c r="E258" s="70">
        <v>522</v>
      </c>
      <c r="F258" s="69">
        <v>996606.79999999993</v>
      </c>
      <c r="G258" s="71">
        <v>1022</v>
      </c>
      <c r="H258" s="72">
        <v>1691186.7999999998</v>
      </c>
    </row>
    <row r="259" spans="1:8" ht="11.25" customHeight="1" outlineLevel="2" x14ac:dyDescent="0.2">
      <c r="A259" s="73"/>
      <c r="B259" s="67" t="s">
        <v>13</v>
      </c>
      <c r="C259" s="68">
        <v>125</v>
      </c>
      <c r="D259" s="69">
        <v>173645</v>
      </c>
      <c r="E259" s="68">
        <v>122</v>
      </c>
      <c r="F259" s="69">
        <v>307246.8</v>
      </c>
      <c r="G259" s="71">
        <v>247</v>
      </c>
      <c r="H259" s="72">
        <v>480891.8</v>
      </c>
    </row>
    <row r="260" spans="1:8" ht="11.25" customHeight="1" outlineLevel="2" x14ac:dyDescent="0.2">
      <c r="A260" s="73"/>
      <c r="B260" s="67" t="s">
        <v>7</v>
      </c>
      <c r="C260" s="68">
        <v>125</v>
      </c>
      <c r="D260" s="69">
        <v>173645</v>
      </c>
      <c r="E260" s="68">
        <v>57</v>
      </c>
      <c r="F260" s="69">
        <v>98233.8</v>
      </c>
      <c r="G260" s="71">
        <v>182</v>
      </c>
      <c r="H260" s="72">
        <v>271878.8</v>
      </c>
    </row>
    <row r="261" spans="1:8" ht="11.25" customHeight="1" outlineLevel="2" x14ac:dyDescent="0.2">
      <c r="A261" s="73"/>
      <c r="B261" s="67" t="s">
        <v>8</v>
      </c>
      <c r="C261" s="68">
        <v>125</v>
      </c>
      <c r="D261" s="69">
        <v>173645</v>
      </c>
      <c r="E261" s="68">
        <v>172</v>
      </c>
      <c r="F261" s="69">
        <v>296424.8</v>
      </c>
      <c r="G261" s="71">
        <v>297</v>
      </c>
      <c r="H261" s="72">
        <v>470069.8</v>
      </c>
    </row>
    <row r="262" spans="1:8" ht="11.25" customHeight="1" outlineLevel="2" x14ac:dyDescent="0.2">
      <c r="A262" s="73"/>
      <c r="B262" s="67" t="s">
        <v>9</v>
      </c>
      <c r="C262" s="68">
        <v>125</v>
      </c>
      <c r="D262" s="69">
        <v>173645</v>
      </c>
      <c r="E262" s="68">
        <v>171</v>
      </c>
      <c r="F262" s="69">
        <v>294701.40000000002</v>
      </c>
      <c r="G262" s="71">
        <v>296</v>
      </c>
      <c r="H262" s="72">
        <v>468346.4</v>
      </c>
    </row>
    <row r="263" spans="1:8" ht="11.25" customHeight="1" x14ac:dyDescent="0.2">
      <c r="A263" s="62" t="s">
        <v>111</v>
      </c>
      <c r="B263" s="62" t="s">
        <v>112</v>
      </c>
      <c r="C263" s="63">
        <v>520</v>
      </c>
      <c r="D263" s="64">
        <v>737404</v>
      </c>
      <c r="E263" s="65">
        <v>0</v>
      </c>
      <c r="F263" s="64">
        <v>0</v>
      </c>
      <c r="G263" s="65">
        <v>520</v>
      </c>
      <c r="H263" s="64">
        <v>737404</v>
      </c>
    </row>
    <row r="264" spans="1:8" ht="11.25" customHeight="1" outlineLevel="1" x14ac:dyDescent="0.2">
      <c r="A264" s="66"/>
      <c r="B264" s="67" t="s">
        <v>210</v>
      </c>
      <c r="C264" s="68">
        <v>520</v>
      </c>
      <c r="D264" s="69">
        <v>737404</v>
      </c>
      <c r="E264" s="70">
        <v>0</v>
      </c>
      <c r="F264" s="69">
        <v>0</v>
      </c>
      <c r="G264" s="71">
        <v>520</v>
      </c>
      <c r="H264" s="72">
        <v>737404</v>
      </c>
    </row>
    <row r="265" spans="1:8" ht="11.25" customHeight="1" outlineLevel="2" x14ac:dyDescent="0.2">
      <c r="A265" s="73"/>
      <c r="B265" s="67" t="s">
        <v>13</v>
      </c>
      <c r="C265" s="68">
        <v>132</v>
      </c>
      <c r="D265" s="69">
        <v>184352</v>
      </c>
      <c r="E265" s="68">
        <v>-69</v>
      </c>
      <c r="F265" s="69">
        <v>-97908.6</v>
      </c>
      <c r="G265" s="71">
        <v>63</v>
      </c>
      <c r="H265" s="72">
        <v>86443.4</v>
      </c>
    </row>
    <row r="266" spans="1:8" ht="11.25" customHeight="1" outlineLevel="2" x14ac:dyDescent="0.2">
      <c r="A266" s="73"/>
      <c r="B266" s="67" t="s">
        <v>7</v>
      </c>
      <c r="C266" s="68">
        <v>132</v>
      </c>
      <c r="D266" s="69">
        <v>184352</v>
      </c>
      <c r="E266" s="68">
        <v>35</v>
      </c>
      <c r="F266" s="69">
        <v>48954.3</v>
      </c>
      <c r="G266" s="71">
        <v>167</v>
      </c>
      <c r="H266" s="72">
        <v>233306.3</v>
      </c>
    </row>
    <row r="267" spans="1:8" ht="11.25" customHeight="1" outlineLevel="2" x14ac:dyDescent="0.2">
      <c r="A267" s="73"/>
      <c r="B267" s="67" t="s">
        <v>8</v>
      </c>
      <c r="C267" s="68">
        <v>132</v>
      </c>
      <c r="D267" s="69">
        <v>184352</v>
      </c>
      <c r="E267" s="68">
        <v>34</v>
      </c>
      <c r="F267" s="69">
        <v>48954.3</v>
      </c>
      <c r="G267" s="71">
        <v>166</v>
      </c>
      <c r="H267" s="72">
        <v>233306.3</v>
      </c>
    </row>
    <row r="268" spans="1:8" ht="11.25" customHeight="1" outlineLevel="2" x14ac:dyDescent="0.2">
      <c r="A268" s="73"/>
      <c r="B268" s="67" t="s">
        <v>9</v>
      </c>
      <c r="C268" s="68">
        <v>124</v>
      </c>
      <c r="D268" s="69">
        <v>184348</v>
      </c>
      <c r="E268" s="68">
        <v>0</v>
      </c>
      <c r="F268" s="69">
        <v>0</v>
      </c>
      <c r="G268" s="71">
        <v>124</v>
      </c>
      <c r="H268" s="72">
        <v>184348</v>
      </c>
    </row>
    <row r="269" spans="1:8" ht="11.25" customHeight="1" x14ac:dyDescent="0.2">
      <c r="A269" s="62" t="s">
        <v>113</v>
      </c>
      <c r="B269" s="62" t="s">
        <v>15</v>
      </c>
      <c r="C269" s="65">
        <v>5168</v>
      </c>
      <c r="D269" s="64">
        <v>6856023</v>
      </c>
      <c r="E269" s="65">
        <v>-434</v>
      </c>
      <c r="F269" s="64">
        <v>-571330.9</v>
      </c>
      <c r="G269" s="65">
        <v>4734</v>
      </c>
      <c r="H269" s="64">
        <v>6284692.0999999996</v>
      </c>
    </row>
    <row r="270" spans="1:8" ht="11.25" customHeight="1" outlineLevel="1" x14ac:dyDescent="0.2">
      <c r="A270" s="66"/>
      <c r="B270" s="67" t="s">
        <v>210</v>
      </c>
      <c r="C270" s="70">
        <v>5168</v>
      </c>
      <c r="D270" s="69">
        <v>6856023</v>
      </c>
      <c r="E270" s="70">
        <v>-434</v>
      </c>
      <c r="F270" s="69">
        <v>-571330.9</v>
      </c>
      <c r="G270" s="71">
        <v>4734</v>
      </c>
      <c r="H270" s="72">
        <v>6284692.0999999996</v>
      </c>
    </row>
    <row r="271" spans="1:8" ht="11.25" customHeight="1" outlineLevel="2" x14ac:dyDescent="0.2">
      <c r="A271" s="73"/>
      <c r="B271" s="67" t="s">
        <v>7</v>
      </c>
      <c r="C271" s="70">
        <v>1322</v>
      </c>
      <c r="D271" s="69">
        <v>1539067</v>
      </c>
      <c r="E271" s="68">
        <v>0</v>
      </c>
      <c r="F271" s="69">
        <v>0</v>
      </c>
      <c r="G271" s="71">
        <v>1322</v>
      </c>
      <c r="H271" s="72">
        <v>1539067</v>
      </c>
    </row>
    <row r="272" spans="1:8" ht="11.25" customHeight="1" outlineLevel="2" x14ac:dyDescent="0.2">
      <c r="A272" s="73"/>
      <c r="B272" s="67" t="s">
        <v>8</v>
      </c>
      <c r="C272" s="70">
        <v>1923</v>
      </c>
      <c r="D272" s="69">
        <v>2658478</v>
      </c>
      <c r="E272" s="70">
        <v>-217</v>
      </c>
      <c r="F272" s="69">
        <v>-285665.45</v>
      </c>
      <c r="G272" s="71">
        <v>1706</v>
      </c>
      <c r="H272" s="72">
        <v>2372812.5499999998</v>
      </c>
    </row>
    <row r="273" spans="1:8" ht="11.25" customHeight="1" outlineLevel="2" x14ac:dyDescent="0.2">
      <c r="A273" s="73"/>
      <c r="B273" s="67" t="s">
        <v>9</v>
      </c>
      <c r="C273" s="70">
        <v>1923</v>
      </c>
      <c r="D273" s="69">
        <v>2658478</v>
      </c>
      <c r="E273" s="70">
        <v>-217</v>
      </c>
      <c r="F273" s="69">
        <v>-285665.45</v>
      </c>
      <c r="G273" s="71">
        <v>1706</v>
      </c>
      <c r="H273" s="72">
        <v>2372812.5499999998</v>
      </c>
    </row>
    <row r="274" spans="1:8" ht="11.25" customHeight="1" x14ac:dyDescent="0.2">
      <c r="A274" s="62" t="s">
        <v>115</v>
      </c>
      <c r="B274" s="62" t="s">
        <v>116</v>
      </c>
      <c r="C274" s="65">
        <v>4968</v>
      </c>
      <c r="D274" s="64">
        <v>6787038.7999999998</v>
      </c>
      <c r="E274" s="65">
        <v>-820</v>
      </c>
      <c r="F274" s="64">
        <v>-1135005.8</v>
      </c>
      <c r="G274" s="65">
        <v>4148</v>
      </c>
      <c r="H274" s="64">
        <v>5652033</v>
      </c>
    </row>
    <row r="275" spans="1:8" ht="11.25" customHeight="1" outlineLevel="1" x14ac:dyDescent="0.2">
      <c r="A275" s="66"/>
      <c r="B275" s="67" t="s">
        <v>210</v>
      </c>
      <c r="C275" s="70">
        <v>4968</v>
      </c>
      <c r="D275" s="69">
        <v>6787038.7999999998</v>
      </c>
      <c r="E275" s="70">
        <v>-820</v>
      </c>
      <c r="F275" s="69">
        <v>-1135005.8</v>
      </c>
      <c r="G275" s="71">
        <v>4148</v>
      </c>
      <c r="H275" s="72">
        <v>5652033</v>
      </c>
    </row>
    <row r="276" spans="1:8" ht="11.25" customHeight="1" outlineLevel="2" x14ac:dyDescent="0.2">
      <c r="A276" s="73"/>
      <c r="B276" s="67" t="s">
        <v>7</v>
      </c>
      <c r="C276" s="70">
        <v>2020</v>
      </c>
      <c r="D276" s="69">
        <v>2763708.8</v>
      </c>
      <c r="E276" s="68">
        <v>-820</v>
      </c>
      <c r="F276" s="69">
        <v>-1135005.8</v>
      </c>
      <c r="G276" s="71">
        <v>1200</v>
      </c>
      <c r="H276" s="72">
        <v>1628702.9999999998</v>
      </c>
    </row>
    <row r="277" spans="1:8" ht="11.25" customHeight="1" outlineLevel="2" x14ac:dyDescent="0.2">
      <c r="A277" s="73"/>
      <c r="B277" s="67" t="s">
        <v>8</v>
      </c>
      <c r="C277" s="70">
        <v>1474</v>
      </c>
      <c r="D277" s="69">
        <v>2011665</v>
      </c>
      <c r="E277" s="70">
        <v>0</v>
      </c>
      <c r="F277" s="69">
        <v>0</v>
      </c>
      <c r="G277" s="71">
        <v>1474</v>
      </c>
      <c r="H277" s="72">
        <v>2011665</v>
      </c>
    </row>
    <row r="278" spans="1:8" ht="11.25" customHeight="1" outlineLevel="2" x14ac:dyDescent="0.2">
      <c r="A278" s="73"/>
      <c r="B278" s="67" t="s">
        <v>9</v>
      </c>
      <c r="C278" s="70">
        <v>1474</v>
      </c>
      <c r="D278" s="69">
        <v>2011665</v>
      </c>
      <c r="E278" s="70">
        <v>0</v>
      </c>
      <c r="F278" s="69">
        <v>0</v>
      </c>
      <c r="G278" s="71">
        <v>1474</v>
      </c>
      <c r="H278" s="72">
        <v>2011665</v>
      </c>
    </row>
    <row r="279" spans="1:8" ht="11.25" customHeight="1" x14ac:dyDescent="0.2">
      <c r="A279" s="62" t="s">
        <v>119</v>
      </c>
      <c r="B279" s="62" t="s">
        <v>120</v>
      </c>
      <c r="C279" s="65">
        <v>1979</v>
      </c>
      <c r="D279" s="64">
        <v>2795203.6</v>
      </c>
      <c r="E279" s="65">
        <v>-385.99999999999994</v>
      </c>
      <c r="F279" s="64">
        <v>-546535.89999999991</v>
      </c>
      <c r="G279" s="65">
        <v>1593</v>
      </c>
      <c r="H279" s="64">
        <v>2248667.7000000002</v>
      </c>
    </row>
    <row r="280" spans="1:8" ht="11.25" customHeight="1" outlineLevel="1" x14ac:dyDescent="0.2">
      <c r="A280" s="66"/>
      <c r="B280" s="67" t="s">
        <v>210</v>
      </c>
      <c r="C280" s="70">
        <v>1979</v>
      </c>
      <c r="D280" s="69">
        <v>2795203.6</v>
      </c>
      <c r="E280" s="70">
        <v>-385.99999999999994</v>
      </c>
      <c r="F280" s="69">
        <v>-546535.89999999991</v>
      </c>
      <c r="G280" s="71">
        <v>1593</v>
      </c>
      <c r="H280" s="72">
        <v>2248667.7000000002</v>
      </c>
    </row>
    <row r="281" spans="1:8" ht="11.25" customHeight="1" outlineLevel="2" x14ac:dyDescent="0.2">
      <c r="A281" s="73"/>
      <c r="B281" s="67" t="s">
        <v>7</v>
      </c>
      <c r="C281" s="68">
        <v>858</v>
      </c>
      <c r="D281" s="69">
        <v>1212162.6000000001</v>
      </c>
      <c r="E281" s="68">
        <v>-385.99999999999994</v>
      </c>
      <c r="F281" s="69">
        <v>-546535.89999999991</v>
      </c>
      <c r="G281" s="71">
        <v>472.00000000000006</v>
      </c>
      <c r="H281" s="72">
        <v>665626.70000000019</v>
      </c>
    </row>
    <row r="282" spans="1:8" ht="11.25" customHeight="1" outlineLevel="2" x14ac:dyDescent="0.2">
      <c r="A282" s="73"/>
      <c r="B282" s="67" t="s">
        <v>8</v>
      </c>
      <c r="C282" s="68">
        <v>561</v>
      </c>
      <c r="D282" s="69">
        <v>791521</v>
      </c>
      <c r="E282" s="70">
        <v>0</v>
      </c>
      <c r="F282" s="69">
        <v>0</v>
      </c>
      <c r="G282" s="71">
        <v>561</v>
      </c>
      <c r="H282" s="72">
        <v>791521</v>
      </c>
    </row>
    <row r="283" spans="1:8" ht="11.25" customHeight="1" outlineLevel="2" x14ac:dyDescent="0.2">
      <c r="A283" s="73"/>
      <c r="B283" s="67" t="s">
        <v>9</v>
      </c>
      <c r="C283" s="68">
        <v>560</v>
      </c>
      <c r="D283" s="69">
        <v>791520</v>
      </c>
      <c r="E283" s="70">
        <v>0</v>
      </c>
      <c r="F283" s="69">
        <v>0</v>
      </c>
      <c r="G283" s="71">
        <v>560</v>
      </c>
      <c r="H283" s="72">
        <v>791520</v>
      </c>
    </row>
    <row r="284" spans="1:8" ht="11.25" customHeight="1" x14ac:dyDescent="0.2">
      <c r="A284" s="62" t="s">
        <v>121</v>
      </c>
      <c r="B284" s="62" t="s">
        <v>122</v>
      </c>
      <c r="C284" s="65">
        <v>1450</v>
      </c>
      <c r="D284" s="64">
        <v>1964358.5</v>
      </c>
      <c r="E284" s="65">
        <v>-274</v>
      </c>
      <c r="F284" s="64">
        <v>-384224</v>
      </c>
      <c r="G284" s="65">
        <v>1176</v>
      </c>
      <c r="H284" s="64">
        <v>1580134.5</v>
      </c>
    </row>
    <row r="285" spans="1:8" ht="11.25" customHeight="1" outlineLevel="1" x14ac:dyDescent="0.2">
      <c r="A285" s="66"/>
      <c r="B285" s="67" t="s">
        <v>210</v>
      </c>
      <c r="C285" s="70">
        <v>1450</v>
      </c>
      <c r="D285" s="69">
        <v>1964358.5</v>
      </c>
      <c r="E285" s="70">
        <v>-274</v>
      </c>
      <c r="F285" s="69">
        <v>-384224</v>
      </c>
      <c r="G285" s="71">
        <v>1176</v>
      </c>
      <c r="H285" s="72">
        <v>1580134.5</v>
      </c>
    </row>
    <row r="286" spans="1:8" ht="11.25" customHeight="1" outlineLevel="2" x14ac:dyDescent="0.2">
      <c r="A286" s="73"/>
      <c r="B286" s="67" t="s">
        <v>7</v>
      </c>
      <c r="C286" s="68">
        <v>600</v>
      </c>
      <c r="D286" s="69">
        <v>804230.5</v>
      </c>
      <c r="E286" s="68">
        <v>-274</v>
      </c>
      <c r="F286" s="69">
        <v>-384224</v>
      </c>
      <c r="G286" s="71">
        <v>326</v>
      </c>
      <c r="H286" s="72">
        <v>420006.5</v>
      </c>
    </row>
    <row r="287" spans="1:8" ht="11.25" customHeight="1" outlineLevel="2" x14ac:dyDescent="0.2">
      <c r="A287" s="73"/>
      <c r="B287" s="67" t="s">
        <v>8</v>
      </c>
      <c r="C287" s="68">
        <v>425</v>
      </c>
      <c r="D287" s="69">
        <v>580064</v>
      </c>
      <c r="E287" s="68">
        <v>0</v>
      </c>
      <c r="F287" s="69">
        <v>0</v>
      </c>
      <c r="G287" s="71">
        <v>425</v>
      </c>
      <c r="H287" s="72">
        <v>580064</v>
      </c>
    </row>
    <row r="288" spans="1:8" ht="11.25" customHeight="1" outlineLevel="2" x14ac:dyDescent="0.2">
      <c r="A288" s="73"/>
      <c r="B288" s="67" t="s">
        <v>9</v>
      </c>
      <c r="C288" s="68">
        <v>425</v>
      </c>
      <c r="D288" s="69">
        <v>580064</v>
      </c>
      <c r="E288" s="68">
        <v>0</v>
      </c>
      <c r="F288" s="69">
        <v>0</v>
      </c>
      <c r="G288" s="71">
        <v>425</v>
      </c>
      <c r="H288" s="72">
        <v>580064</v>
      </c>
    </row>
    <row r="289" spans="1:8" ht="11.25" customHeight="1" x14ac:dyDescent="0.2">
      <c r="A289" s="62" t="s">
        <v>123</v>
      </c>
      <c r="B289" s="62" t="s">
        <v>124</v>
      </c>
      <c r="C289" s="65">
        <v>1989</v>
      </c>
      <c r="D289" s="64">
        <v>2706821.6</v>
      </c>
      <c r="E289" s="65">
        <v>-140</v>
      </c>
      <c r="F289" s="64">
        <v>-184049.9</v>
      </c>
      <c r="G289" s="65">
        <v>1849</v>
      </c>
      <c r="H289" s="64">
        <v>2522771.7000000002</v>
      </c>
    </row>
    <row r="290" spans="1:8" ht="11.25" customHeight="1" outlineLevel="1" x14ac:dyDescent="0.2">
      <c r="A290" s="66"/>
      <c r="B290" s="67" t="s">
        <v>210</v>
      </c>
      <c r="C290" s="70">
        <v>1989</v>
      </c>
      <c r="D290" s="69">
        <v>2706821.6</v>
      </c>
      <c r="E290" s="70">
        <v>-140</v>
      </c>
      <c r="F290" s="69">
        <v>-184049.9</v>
      </c>
      <c r="G290" s="71">
        <v>1849</v>
      </c>
      <c r="H290" s="72">
        <v>2522771.7000000002</v>
      </c>
    </row>
    <row r="291" spans="1:8" ht="11.25" customHeight="1" outlineLevel="2" x14ac:dyDescent="0.2">
      <c r="A291" s="73"/>
      <c r="B291" s="67" t="s">
        <v>7</v>
      </c>
      <c r="C291" s="68">
        <v>591</v>
      </c>
      <c r="D291" s="69">
        <v>801885.6</v>
      </c>
      <c r="E291" s="68">
        <v>-140</v>
      </c>
      <c r="F291" s="69">
        <v>-184049.9</v>
      </c>
      <c r="G291" s="71">
        <v>451</v>
      </c>
      <c r="H291" s="72">
        <v>617835.69999999995</v>
      </c>
    </row>
    <row r="292" spans="1:8" ht="11.25" customHeight="1" outlineLevel="2" x14ac:dyDescent="0.2">
      <c r="A292" s="73"/>
      <c r="B292" s="67" t="s">
        <v>8</v>
      </c>
      <c r="C292" s="68">
        <v>699</v>
      </c>
      <c r="D292" s="69">
        <v>952468</v>
      </c>
      <c r="E292" s="70">
        <v>0</v>
      </c>
      <c r="F292" s="69">
        <v>0</v>
      </c>
      <c r="G292" s="71">
        <v>699</v>
      </c>
      <c r="H292" s="72">
        <v>952468</v>
      </c>
    </row>
    <row r="293" spans="1:8" ht="11.25" customHeight="1" outlineLevel="2" x14ac:dyDescent="0.2">
      <c r="A293" s="73"/>
      <c r="B293" s="67" t="s">
        <v>9</v>
      </c>
      <c r="C293" s="68">
        <v>699</v>
      </c>
      <c r="D293" s="69">
        <v>952468</v>
      </c>
      <c r="E293" s="70">
        <v>0</v>
      </c>
      <c r="F293" s="69">
        <v>0</v>
      </c>
      <c r="G293" s="71">
        <v>699</v>
      </c>
      <c r="H293" s="72">
        <v>952468</v>
      </c>
    </row>
    <row r="294" spans="1:8" ht="11.25" customHeight="1" x14ac:dyDescent="0.2">
      <c r="A294" s="62" t="s">
        <v>125</v>
      </c>
      <c r="B294" s="62" t="s">
        <v>126</v>
      </c>
      <c r="C294" s="65">
        <v>1945</v>
      </c>
      <c r="D294" s="64">
        <v>2678174.7000000002</v>
      </c>
      <c r="E294" s="64">
        <v>-10</v>
      </c>
      <c r="F294" s="64">
        <v>-37102.9</v>
      </c>
      <c r="G294" s="65">
        <v>1935</v>
      </c>
      <c r="H294" s="64">
        <v>2641071.8000000003</v>
      </c>
    </row>
    <row r="295" spans="1:8" ht="11.25" customHeight="1" outlineLevel="1" x14ac:dyDescent="0.2">
      <c r="A295" s="66"/>
      <c r="B295" s="67" t="s">
        <v>210</v>
      </c>
      <c r="C295" s="70">
        <v>1945</v>
      </c>
      <c r="D295" s="69">
        <v>2678174.7000000002</v>
      </c>
      <c r="E295" s="69">
        <v>-10</v>
      </c>
      <c r="F295" s="69">
        <v>-37102.9</v>
      </c>
      <c r="G295" s="71">
        <v>1935</v>
      </c>
      <c r="H295" s="72">
        <v>2641071.8000000003</v>
      </c>
    </row>
    <row r="296" spans="1:8" ht="11.25" customHeight="1" outlineLevel="2" x14ac:dyDescent="0.2">
      <c r="A296" s="73"/>
      <c r="B296" s="67" t="s">
        <v>7</v>
      </c>
      <c r="C296" s="68">
        <v>445</v>
      </c>
      <c r="D296" s="69">
        <v>629868.69999999995</v>
      </c>
      <c r="E296" s="68">
        <v>-10</v>
      </c>
      <c r="F296" s="69">
        <v>-37102.9</v>
      </c>
      <c r="G296" s="71">
        <v>435</v>
      </c>
      <c r="H296" s="72">
        <v>592765.79999999993</v>
      </c>
    </row>
    <row r="297" spans="1:8" ht="11.25" customHeight="1" outlineLevel="2" x14ac:dyDescent="0.2">
      <c r="A297" s="73"/>
      <c r="B297" s="67" t="s">
        <v>8</v>
      </c>
      <c r="C297" s="68">
        <v>750</v>
      </c>
      <c r="D297" s="69">
        <v>1024153</v>
      </c>
      <c r="E297" s="70">
        <v>0</v>
      </c>
      <c r="F297" s="69">
        <v>0</v>
      </c>
      <c r="G297" s="71">
        <v>750</v>
      </c>
      <c r="H297" s="72">
        <v>1024153</v>
      </c>
    </row>
    <row r="298" spans="1:8" ht="11.25" customHeight="1" outlineLevel="2" x14ac:dyDescent="0.2">
      <c r="A298" s="73"/>
      <c r="B298" s="67" t="s">
        <v>9</v>
      </c>
      <c r="C298" s="68">
        <v>750</v>
      </c>
      <c r="D298" s="69">
        <v>1024153</v>
      </c>
      <c r="E298" s="70">
        <v>0</v>
      </c>
      <c r="F298" s="69">
        <v>0</v>
      </c>
      <c r="G298" s="71">
        <v>750</v>
      </c>
      <c r="H298" s="72">
        <v>1024153</v>
      </c>
    </row>
    <row r="299" spans="1:8" ht="11.25" customHeight="1" x14ac:dyDescent="0.2">
      <c r="A299" s="211" t="s">
        <v>194</v>
      </c>
      <c r="B299" s="211"/>
      <c r="C299" s="65">
        <v>56019</v>
      </c>
      <c r="D299" s="64">
        <v>76336133.199999988</v>
      </c>
      <c r="E299" s="65">
        <v>-5504</v>
      </c>
      <c r="F299" s="64">
        <v>-7423315.9000000022</v>
      </c>
      <c r="G299" s="65">
        <v>53710</v>
      </c>
      <c r="H299" s="64">
        <v>73441430.099999994</v>
      </c>
    </row>
  </sheetData>
  <mergeCells count="9">
    <mergeCell ref="E3:F3"/>
    <mergeCell ref="G3:H3"/>
    <mergeCell ref="B2:G2"/>
    <mergeCell ref="F1:H1"/>
    <mergeCell ref="A299:B299"/>
    <mergeCell ref="C1:D1"/>
    <mergeCell ref="A3:A4"/>
    <mergeCell ref="B3:B4"/>
    <mergeCell ref="C3:D3"/>
  </mergeCells>
  <pageMargins left="0.7" right="0.7" top="0.75" bottom="0.75" header="0.3" footer="0.3"/>
  <pageSetup paperSize="9" scale="87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1"/>
  <sheetViews>
    <sheetView view="pageBreakPreview" topLeftCell="A217" zoomScale="130" zoomScaleNormal="100" zoomScaleSheetLayoutView="130" workbookViewId="0">
      <selection activeCell="H218" sqref="H218"/>
    </sheetView>
  </sheetViews>
  <sheetFormatPr defaultRowHeight="11.25" x14ac:dyDescent="0.2"/>
  <cols>
    <col min="1" max="1" width="12.6640625" style="16" customWidth="1"/>
    <col min="2" max="2" width="29.1640625" style="16" customWidth="1"/>
    <col min="3" max="3" width="16.83203125" style="16" customWidth="1"/>
    <col min="4" max="4" width="15.5" style="16" customWidth="1"/>
    <col min="5" max="5" width="13.33203125" style="29" customWidth="1"/>
    <col min="6" max="6" width="16.1640625" style="25" customWidth="1"/>
    <col min="7" max="7" width="13.33203125" style="16" customWidth="1"/>
    <col min="8" max="8" width="18.6640625" style="16" customWidth="1"/>
    <col min="9" max="9" width="11.83203125" style="16" customWidth="1"/>
    <col min="10" max="10" width="11" style="16" customWidth="1"/>
    <col min="11" max="257" width="9.33203125" style="16"/>
    <col min="258" max="258" width="34.1640625" style="16" customWidth="1"/>
    <col min="259" max="259" width="9.33203125" style="16"/>
    <col min="260" max="260" width="13.1640625" style="16" customWidth="1"/>
    <col min="261" max="261" width="9.33203125" style="16"/>
    <col min="262" max="262" width="14.1640625" style="16" customWidth="1"/>
    <col min="263" max="263" width="9.33203125" style="16"/>
    <col min="264" max="264" width="16" style="16" customWidth="1"/>
    <col min="265" max="513" width="9.33203125" style="16"/>
    <col min="514" max="514" width="34.1640625" style="16" customWidth="1"/>
    <col min="515" max="515" width="9.33203125" style="16"/>
    <col min="516" max="516" width="13.1640625" style="16" customWidth="1"/>
    <col min="517" max="517" width="9.33203125" style="16"/>
    <col min="518" max="518" width="14.1640625" style="16" customWidth="1"/>
    <col min="519" max="519" width="9.33203125" style="16"/>
    <col min="520" max="520" width="16" style="16" customWidth="1"/>
    <col min="521" max="769" width="9.33203125" style="16"/>
    <col min="770" max="770" width="34.1640625" style="16" customWidth="1"/>
    <col min="771" max="771" width="9.33203125" style="16"/>
    <col min="772" max="772" width="13.1640625" style="16" customWidth="1"/>
    <col min="773" max="773" width="9.33203125" style="16"/>
    <col min="774" max="774" width="14.1640625" style="16" customWidth="1"/>
    <col min="775" max="775" width="9.33203125" style="16"/>
    <col min="776" max="776" width="16" style="16" customWidth="1"/>
    <col min="777" max="1025" width="9.33203125" style="16"/>
    <col min="1026" max="1026" width="34.1640625" style="16" customWidth="1"/>
    <col min="1027" max="1027" width="9.33203125" style="16"/>
    <col min="1028" max="1028" width="13.1640625" style="16" customWidth="1"/>
    <col min="1029" max="1029" width="9.33203125" style="16"/>
    <col min="1030" max="1030" width="14.1640625" style="16" customWidth="1"/>
    <col min="1031" max="1031" width="9.33203125" style="16"/>
    <col min="1032" max="1032" width="16" style="16" customWidth="1"/>
    <col min="1033" max="1281" width="9.33203125" style="16"/>
    <col min="1282" max="1282" width="34.1640625" style="16" customWidth="1"/>
    <col min="1283" max="1283" width="9.33203125" style="16"/>
    <col min="1284" max="1284" width="13.1640625" style="16" customWidth="1"/>
    <col min="1285" max="1285" width="9.33203125" style="16"/>
    <col min="1286" max="1286" width="14.1640625" style="16" customWidth="1"/>
    <col min="1287" max="1287" width="9.33203125" style="16"/>
    <col min="1288" max="1288" width="16" style="16" customWidth="1"/>
    <col min="1289" max="1537" width="9.33203125" style="16"/>
    <col min="1538" max="1538" width="34.1640625" style="16" customWidth="1"/>
    <col min="1539" max="1539" width="9.33203125" style="16"/>
    <col min="1540" max="1540" width="13.1640625" style="16" customWidth="1"/>
    <col min="1541" max="1541" width="9.33203125" style="16"/>
    <col min="1542" max="1542" width="14.1640625" style="16" customWidth="1"/>
    <col min="1543" max="1543" width="9.33203125" style="16"/>
    <col min="1544" max="1544" width="16" style="16" customWidth="1"/>
    <col min="1545" max="1793" width="9.33203125" style="16"/>
    <col min="1794" max="1794" width="34.1640625" style="16" customWidth="1"/>
    <col min="1795" max="1795" width="9.33203125" style="16"/>
    <col min="1796" max="1796" width="13.1640625" style="16" customWidth="1"/>
    <col min="1797" max="1797" width="9.33203125" style="16"/>
    <col min="1798" max="1798" width="14.1640625" style="16" customWidth="1"/>
    <col min="1799" max="1799" width="9.33203125" style="16"/>
    <col min="1800" max="1800" width="16" style="16" customWidth="1"/>
    <col min="1801" max="2049" width="9.33203125" style="16"/>
    <col min="2050" max="2050" width="34.1640625" style="16" customWidth="1"/>
    <col min="2051" max="2051" width="9.33203125" style="16"/>
    <col min="2052" max="2052" width="13.1640625" style="16" customWidth="1"/>
    <col min="2053" max="2053" width="9.33203125" style="16"/>
    <col min="2054" max="2054" width="14.1640625" style="16" customWidth="1"/>
    <col min="2055" max="2055" width="9.33203125" style="16"/>
    <col min="2056" max="2056" width="16" style="16" customWidth="1"/>
    <col min="2057" max="2305" width="9.33203125" style="16"/>
    <col min="2306" max="2306" width="34.1640625" style="16" customWidth="1"/>
    <col min="2307" max="2307" width="9.33203125" style="16"/>
    <col min="2308" max="2308" width="13.1640625" style="16" customWidth="1"/>
    <col min="2309" max="2309" width="9.33203125" style="16"/>
    <col min="2310" max="2310" width="14.1640625" style="16" customWidth="1"/>
    <col min="2311" max="2311" width="9.33203125" style="16"/>
    <col min="2312" max="2312" width="16" style="16" customWidth="1"/>
    <col min="2313" max="2561" width="9.33203125" style="16"/>
    <col min="2562" max="2562" width="34.1640625" style="16" customWidth="1"/>
    <col min="2563" max="2563" width="9.33203125" style="16"/>
    <col min="2564" max="2564" width="13.1640625" style="16" customWidth="1"/>
    <col min="2565" max="2565" width="9.33203125" style="16"/>
    <col min="2566" max="2566" width="14.1640625" style="16" customWidth="1"/>
    <col min="2567" max="2567" width="9.33203125" style="16"/>
    <col min="2568" max="2568" width="16" style="16" customWidth="1"/>
    <col min="2569" max="2817" width="9.33203125" style="16"/>
    <col min="2818" max="2818" width="34.1640625" style="16" customWidth="1"/>
    <col min="2819" max="2819" width="9.33203125" style="16"/>
    <col min="2820" max="2820" width="13.1640625" style="16" customWidth="1"/>
    <col min="2821" max="2821" width="9.33203125" style="16"/>
    <col min="2822" max="2822" width="14.1640625" style="16" customWidth="1"/>
    <col min="2823" max="2823" width="9.33203125" style="16"/>
    <col min="2824" max="2824" width="16" style="16" customWidth="1"/>
    <col min="2825" max="3073" width="9.33203125" style="16"/>
    <col min="3074" max="3074" width="34.1640625" style="16" customWidth="1"/>
    <col min="3075" max="3075" width="9.33203125" style="16"/>
    <col min="3076" max="3076" width="13.1640625" style="16" customWidth="1"/>
    <col min="3077" max="3077" width="9.33203125" style="16"/>
    <col min="3078" max="3078" width="14.1640625" style="16" customWidth="1"/>
    <col min="3079" max="3079" width="9.33203125" style="16"/>
    <col min="3080" max="3080" width="16" style="16" customWidth="1"/>
    <col min="3081" max="3329" width="9.33203125" style="16"/>
    <col min="3330" max="3330" width="34.1640625" style="16" customWidth="1"/>
    <col min="3331" max="3331" width="9.33203125" style="16"/>
    <col min="3332" max="3332" width="13.1640625" style="16" customWidth="1"/>
    <col min="3333" max="3333" width="9.33203125" style="16"/>
    <col min="3334" max="3334" width="14.1640625" style="16" customWidth="1"/>
    <col min="3335" max="3335" width="9.33203125" style="16"/>
    <col min="3336" max="3336" width="16" style="16" customWidth="1"/>
    <col min="3337" max="3585" width="9.33203125" style="16"/>
    <col min="3586" max="3586" width="34.1640625" style="16" customWidth="1"/>
    <col min="3587" max="3587" width="9.33203125" style="16"/>
    <col min="3588" max="3588" width="13.1640625" style="16" customWidth="1"/>
    <col min="3589" max="3589" width="9.33203125" style="16"/>
    <col min="3590" max="3590" width="14.1640625" style="16" customWidth="1"/>
    <col min="3591" max="3591" width="9.33203125" style="16"/>
    <col min="3592" max="3592" width="16" style="16" customWidth="1"/>
    <col min="3593" max="3841" width="9.33203125" style="16"/>
    <col min="3842" max="3842" width="34.1640625" style="16" customWidth="1"/>
    <col min="3843" max="3843" width="9.33203125" style="16"/>
    <col min="3844" max="3844" width="13.1640625" style="16" customWidth="1"/>
    <col min="3845" max="3845" width="9.33203125" style="16"/>
    <col min="3846" max="3846" width="14.1640625" style="16" customWidth="1"/>
    <col min="3847" max="3847" width="9.33203125" style="16"/>
    <col min="3848" max="3848" width="16" style="16" customWidth="1"/>
    <col min="3849" max="4097" width="9.33203125" style="16"/>
    <col min="4098" max="4098" width="34.1640625" style="16" customWidth="1"/>
    <col min="4099" max="4099" width="9.33203125" style="16"/>
    <col min="4100" max="4100" width="13.1640625" style="16" customWidth="1"/>
    <col min="4101" max="4101" width="9.33203125" style="16"/>
    <col min="4102" max="4102" width="14.1640625" style="16" customWidth="1"/>
    <col min="4103" max="4103" width="9.33203125" style="16"/>
    <col min="4104" max="4104" width="16" style="16" customWidth="1"/>
    <col min="4105" max="4353" width="9.33203125" style="16"/>
    <col min="4354" max="4354" width="34.1640625" style="16" customWidth="1"/>
    <col min="4355" max="4355" width="9.33203125" style="16"/>
    <col min="4356" max="4356" width="13.1640625" style="16" customWidth="1"/>
    <col min="4357" max="4357" width="9.33203125" style="16"/>
    <col min="4358" max="4358" width="14.1640625" style="16" customWidth="1"/>
    <col min="4359" max="4359" width="9.33203125" style="16"/>
    <col min="4360" max="4360" width="16" style="16" customWidth="1"/>
    <col min="4361" max="4609" width="9.33203125" style="16"/>
    <col min="4610" max="4610" width="34.1640625" style="16" customWidth="1"/>
    <col min="4611" max="4611" width="9.33203125" style="16"/>
    <col min="4612" max="4612" width="13.1640625" style="16" customWidth="1"/>
    <col min="4613" max="4613" width="9.33203125" style="16"/>
    <col min="4614" max="4614" width="14.1640625" style="16" customWidth="1"/>
    <col min="4615" max="4615" width="9.33203125" style="16"/>
    <col min="4616" max="4616" width="16" style="16" customWidth="1"/>
    <col min="4617" max="4865" width="9.33203125" style="16"/>
    <col min="4866" max="4866" width="34.1640625" style="16" customWidth="1"/>
    <col min="4867" max="4867" width="9.33203125" style="16"/>
    <col min="4868" max="4868" width="13.1640625" style="16" customWidth="1"/>
    <col min="4869" max="4869" width="9.33203125" style="16"/>
    <col min="4870" max="4870" width="14.1640625" style="16" customWidth="1"/>
    <col min="4871" max="4871" width="9.33203125" style="16"/>
    <col min="4872" max="4872" width="16" style="16" customWidth="1"/>
    <col min="4873" max="5121" width="9.33203125" style="16"/>
    <col min="5122" max="5122" width="34.1640625" style="16" customWidth="1"/>
    <col min="5123" max="5123" width="9.33203125" style="16"/>
    <col min="5124" max="5124" width="13.1640625" style="16" customWidth="1"/>
    <col min="5125" max="5125" width="9.33203125" style="16"/>
    <col min="5126" max="5126" width="14.1640625" style="16" customWidth="1"/>
    <col min="5127" max="5127" width="9.33203125" style="16"/>
    <col min="5128" max="5128" width="16" style="16" customWidth="1"/>
    <col min="5129" max="5377" width="9.33203125" style="16"/>
    <col min="5378" max="5378" width="34.1640625" style="16" customWidth="1"/>
    <col min="5379" max="5379" width="9.33203125" style="16"/>
    <col min="5380" max="5380" width="13.1640625" style="16" customWidth="1"/>
    <col min="5381" max="5381" width="9.33203125" style="16"/>
    <col min="5382" max="5382" width="14.1640625" style="16" customWidth="1"/>
    <col min="5383" max="5383" width="9.33203125" style="16"/>
    <col min="5384" max="5384" width="16" style="16" customWidth="1"/>
    <col min="5385" max="5633" width="9.33203125" style="16"/>
    <col min="5634" max="5634" width="34.1640625" style="16" customWidth="1"/>
    <col min="5635" max="5635" width="9.33203125" style="16"/>
    <col min="5636" max="5636" width="13.1640625" style="16" customWidth="1"/>
    <col min="5637" max="5637" width="9.33203125" style="16"/>
    <col min="5638" max="5638" width="14.1640625" style="16" customWidth="1"/>
    <col min="5639" max="5639" width="9.33203125" style="16"/>
    <col min="5640" max="5640" width="16" style="16" customWidth="1"/>
    <col min="5641" max="5889" width="9.33203125" style="16"/>
    <col min="5890" max="5890" width="34.1640625" style="16" customWidth="1"/>
    <col min="5891" max="5891" width="9.33203125" style="16"/>
    <col min="5892" max="5892" width="13.1640625" style="16" customWidth="1"/>
    <col min="5893" max="5893" width="9.33203125" style="16"/>
    <col min="5894" max="5894" width="14.1640625" style="16" customWidth="1"/>
    <col min="5895" max="5895" width="9.33203125" style="16"/>
    <col min="5896" max="5896" width="16" style="16" customWidth="1"/>
    <col min="5897" max="6145" width="9.33203125" style="16"/>
    <col min="6146" max="6146" width="34.1640625" style="16" customWidth="1"/>
    <col min="6147" max="6147" width="9.33203125" style="16"/>
    <col min="6148" max="6148" width="13.1640625" style="16" customWidth="1"/>
    <col min="6149" max="6149" width="9.33203125" style="16"/>
    <col min="6150" max="6150" width="14.1640625" style="16" customWidth="1"/>
    <col min="6151" max="6151" width="9.33203125" style="16"/>
    <col min="6152" max="6152" width="16" style="16" customWidth="1"/>
    <col min="6153" max="6401" width="9.33203125" style="16"/>
    <col min="6402" max="6402" width="34.1640625" style="16" customWidth="1"/>
    <col min="6403" max="6403" width="9.33203125" style="16"/>
    <col min="6404" max="6404" width="13.1640625" style="16" customWidth="1"/>
    <col min="6405" max="6405" width="9.33203125" style="16"/>
    <col min="6406" max="6406" width="14.1640625" style="16" customWidth="1"/>
    <col min="6407" max="6407" width="9.33203125" style="16"/>
    <col min="6408" max="6408" width="16" style="16" customWidth="1"/>
    <col min="6409" max="6657" width="9.33203125" style="16"/>
    <col min="6658" max="6658" width="34.1640625" style="16" customWidth="1"/>
    <col min="6659" max="6659" width="9.33203125" style="16"/>
    <col min="6660" max="6660" width="13.1640625" style="16" customWidth="1"/>
    <col min="6661" max="6661" width="9.33203125" style="16"/>
    <col min="6662" max="6662" width="14.1640625" style="16" customWidth="1"/>
    <col min="6663" max="6663" width="9.33203125" style="16"/>
    <col min="6664" max="6664" width="16" style="16" customWidth="1"/>
    <col min="6665" max="6913" width="9.33203125" style="16"/>
    <col min="6914" max="6914" width="34.1640625" style="16" customWidth="1"/>
    <col min="6915" max="6915" width="9.33203125" style="16"/>
    <col min="6916" max="6916" width="13.1640625" style="16" customWidth="1"/>
    <col min="6917" max="6917" width="9.33203125" style="16"/>
    <col min="6918" max="6918" width="14.1640625" style="16" customWidth="1"/>
    <col min="6919" max="6919" width="9.33203125" style="16"/>
    <col min="6920" max="6920" width="16" style="16" customWidth="1"/>
    <col min="6921" max="7169" width="9.33203125" style="16"/>
    <col min="7170" max="7170" width="34.1640625" style="16" customWidth="1"/>
    <col min="7171" max="7171" width="9.33203125" style="16"/>
    <col min="7172" max="7172" width="13.1640625" style="16" customWidth="1"/>
    <col min="7173" max="7173" width="9.33203125" style="16"/>
    <col min="7174" max="7174" width="14.1640625" style="16" customWidth="1"/>
    <col min="7175" max="7175" width="9.33203125" style="16"/>
    <col min="7176" max="7176" width="16" style="16" customWidth="1"/>
    <col min="7177" max="7425" width="9.33203125" style="16"/>
    <col min="7426" max="7426" width="34.1640625" style="16" customWidth="1"/>
    <col min="7427" max="7427" width="9.33203125" style="16"/>
    <col min="7428" max="7428" width="13.1640625" style="16" customWidth="1"/>
    <col min="7429" max="7429" width="9.33203125" style="16"/>
    <col min="7430" max="7430" width="14.1640625" style="16" customWidth="1"/>
    <col min="7431" max="7431" width="9.33203125" style="16"/>
    <col min="7432" max="7432" width="16" style="16" customWidth="1"/>
    <col min="7433" max="7681" width="9.33203125" style="16"/>
    <col min="7682" max="7682" width="34.1640625" style="16" customWidth="1"/>
    <col min="7683" max="7683" width="9.33203125" style="16"/>
    <col min="7684" max="7684" width="13.1640625" style="16" customWidth="1"/>
    <col min="7685" max="7685" width="9.33203125" style="16"/>
    <col min="7686" max="7686" width="14.1640625" style="16" customWidth="1"/>
    <col min="7687" max="7687" width="9.33203125" style="16"/>
    <col min="7688" max="7688" width="16" style="16" customWidth="1"/>
    <col min="7689" max="7937" width="9.33203125" style="16"/>
    <col min="7938" max="7938" width="34.1640625" style="16" customWidth="1"/>
    <col min="7939" max="7939" width="9.33203125" style="16"/>
    <col min="7940" max="7940" width="13.1640625" style="16" customWidth="1"/>
    <col min="7941" max="7941" width="9.33203125" style="16"/>
    <col min="7942" max="7942" width="14.1640625" style="16" customWidth="1"/>
    <col min="7943" max="7943" width="9.33203125" style="16"/>
    <col min="7944" max="7944" width="16" style="16" customWidth="1"/>
    <col min="7945" max="8193" width="9.33203125" style="16"/>
    <col min="8194" max="8194" width="34.1640625" style="16" customWidth="1"/>
    <col min="8195" max="8195" width="9.33203125" style="16"/>
    <col min="8196" max="8196" width="13.1640625" style="16" customWidth="1"/>
    <col min="8197" max="8197" width="9.33203125" style="16"/>
    <col min="8198" max="8198" width="14.1640625" style="16" customWidth="1"/>
    <col min="8199" max="8199" width="9.33203125" style="16"/>
    <col min="8200" max="8200" width="16" style="16" customWidth="1"/>
    <col min="8201" max="8449" width="9.33203125" style="16"/>
    <col min="8450" max="8450" width="34.1640625" style="16" customWidth="1"/>
    <col min="8451" max="8451" width="9.33203125" style="16"/>
    <col min="8452" max="8452" width="13.1640625" style="16" customWidth="1"/>
    <col min="8453" max="8453" width="9.33203125" style="16"/>
    <col min="8454" max="8454" width="14.1640625" style="16" customWidth="1"/>
    <col min="8455" max="8455" width="9.33203125" style="16"/>
    <col min="8456" max="8456" width="16" style="16" customWidth="1"/>
    <col min="8457" max="8705" width="9.33203125" style="16"/>
    <col min="8706" max="8706" width="34.1640625" style="16" customWidth="1"/>
    <col min="8707" max="8707" width="9.33203125" style="16"/>
    <col min="8708" max="8708" width="13.1640625" style="16" customWidth="1"/>
    <col min="8709" max="8709" width="9.33203125" style="16"/>
    <col min="8710" max="8710" width="14.1640625" style="16" customWidth="1"/>
    <col min="8711" max="8711" width="9.33203125" style="16"/>
    <col min="8712" max="8712" width="16" style="16" customWidth="1"/>
    <col min="8713" max="8961" width="9.33203125" style="16"/>
    <col min="8962" max="8962" width="34.1640625" style="16" customWidth="1"/>
    <col min="8963" max="8963" width="9.33203125" style="16"/>
    <col min="8964" max="8964" width="13.1640625" style="16" customWidth="1"/>
    <col min="8965" max="8965" width="9.33203125" style="16"/>
    <col min="8966" max="8966" width="14.1640625" style="16" customWidth="1"/>
    <col min="8967" max="8967" width="9.33203125" style="16"/>
    <col min="8968" max="8968" width="16" style="16" customWidth="1"/>
    <col min="8969" max="9217" width="9.33203125" style="16"/>
    <col min="9218" max="9218" width="34.1640625" style="16" customWidth="1"/>
    <col min="9219" max="9219" width="9.33203125" style="16"/>
    <col min="9220" max="9220" width="13.1640625" style="16" customWidth="1"/>
    <col min="9221" max="9221" width="9.33203125" style="16"/>
    <col min="9222" max="9222" width="14.1640625" style="16" customWidth="1"/>
    <col min="9223" max="9223" width="9.33203125" style="16"/>
    <col min="9224" max="9224" width="16" style="16" customWidth="1"/>
    <col min="9225" max="9473" width="9.33203125" style="16"/>
    <col min="9474" max="9474" width="34.1640625" style="16" customWidth="1"/>
    <col min="9475" max="9475" width="9.33203125" style="16"/>
    <col min="9476" max="9476" width="13.1640625" style="16" customWidth="1"/>
    <col min="9477" max="9477" width="9.33203125" style="16"/>
    <col min="9478" max="9478" width="14.1640625" style="16" customWidth="1"/>
    <col min="9479" max="9479" width="9.33203125" style="16"/>
    <col min="9480" max="9480" width="16" style="16" customWidth="1"/>
    <col min="9481" max="9729" width="9.33203125" style="16"/>
    <col min="9730" max="9730" width="34.1640625" style="16" customWidth="1"/>
    <col min="9731" max="9731" width="9.33203125" style="16"/>
    <col min="9732" max="9732" width="13.1640625" style="16" customWidth="1"/>
    <col min="9733" max="9733" width="9.33203125" style="16"/>
    <col min="9734" max="9734" width="14.1640625" style="16" customWidth="1"/>
    <col min="9735" max="9735" width="9.33203125" style="16"/>
    <col min="9736" max="9736" width="16" style="16" customWidth="1"/>
    <col min="9737" max="9985" width="9.33203125" style="16"/>
    <col min="9986" max="9986" width="34.1640625" style="16" customWidth="1"/>
    <col min="9987" max="9987" width="9.33203125" style="16"/>
    <col min="9988" max="9988" width="13.1640625" style="16" customWidth="1"/>
    <col min="9989" max="9989" width="9.33203125" style="16"/>
    <col min="9990" max="9990" width="14.1640625" style="16" customWidth="1"/>
    <col min="9991" max="9991" width="9.33203125" style="16"/>
    <col min="9992" max="9992" width="16" style="16" customWidth="1"/>
    <col min="9993" max="10241" width="9.33203125" style="16"/>
    <col min="10242" max="10242" width="34.1640625" style="16" customWidth="1"/>
    <col min="10243" max="10243" width="9.33203125" style="16"/>
    <col min="10244" max="10244" width="13.1640625" style="16" customWidth="1"/>
    <col min="10245" max="10245" width="9.33203125" style="16"/>
    <col min="10246" max="10246" width="14.1640625" style="16" customWidth="1"/>
    <col min="10247" max="10247" width="9.33203125" style="16"/>
    <col min="10248" max="10248" width="16" style="16" customWidth="1"/>
    <col min="10249" max="10497" width="9.33203125" style="16"/>
    <col min="10498" max="10498" width="34.1640625" style="16" customWidth="1"/>
    <col min="10499" max="10499" width="9.33203125" style="16"/>
    <col min="10500" max="10500" width="13.1640625" style="16" customWidth="1"/>
    <col min="10501" max="10501" width="9.33203125" style="16"/>
    <col min="10502" max="10502" width="14.1640625" style="16" customWidth="1"/>
    <col min="10503" max="10503" width="9.33203125" style="16"/>
    <col min="10504" max="10504" width="16" style="16" customWidth="1"/>
    <col min="10505" max="10753" width="9.33203125" style="16"/>
    <col min="10754" max="10754" width="34.1640625" style="16" customWidth="1"/>
    <col min="10755" max="10755" width="9.33203125" style="16"/>
    <col min="10756" max="10756" width="13.1640625" style="16" customWidth="1"/>
    <col min="10757" max="10757" width="9.33203125" style="16"/>
    <col min="10758" max="10758" width="14.1640625" style="16" customWidth="1"/>
    <col min="10759" max="10759" width="9.33203125" style="16"/>
    <col min="10760" max="10760" width="16" style="16" customWidth="1"/>
    <col min="10761" max="11009" width="9.33203125" style="16"/>
    <col min="11010" max="11010" width="34.1640625" style="16" customWidth="1"/>
    <col min="11011" max="11011" width="9.33203125" style="16"/>
    <col min="11012" max="11012" width="13.1640625" style="16" customWidth="1"/>
    <col min="11013" max="11013" width="9.33203125" style="16"/>
    <col min="11014" max="11014" width="14.1640625" style="16" customWidth="1"/>
    <col min="11015" max="11015" width="9.33203125" style="16"/>
    <col min="11016" max="11016" width="16" style="16" customWidth="1"/>
    <col min="11017" max="11265" width="9.33203125" style="16"/>
    <col min="11266" max="11266" width="34.1640625" style="16" customWidth="1"/>
    <col min="11267" max="11267" width="9.33203125" style="16"/>
    <col min="11268" max="11268" width="13.1640625" style="16" customWidth="1"/>
    <col min="11269" max="11269" width="9.33203125" style="16"/>
    <col min="11270" max="11270" width="14.1640625" style="16" customWidth="1"/>
    <col min="11271" max="11271" width="9.33203125" style="16"/>
    <col min="11272" max="11272" width="16" style="16" customWidth="1"/>
    <col min="11273" max="11521" width="9.33203125" style="16"/>
    <col min="11522" max="11522" width="34.1640625" style="16" customWidth="1"/>
    <col min="11523" max="11523" width="9.33203125" style="16"/>
    <col min="11524" max="11524" width="13.1640625" style="16" customWidth="1"/>
    <col min="11525" max="11525" width="9.33203125" style="16"/>
    <col min="11526" max="11526" width="14.1640625" style="16" customWidth="1"/>
    <col min="11527" max="11527" width="9.33203125" style="16"/>
    <col min="11528" max="11528" width="16" style="16" customWidth="1"/>
    <col min="11529" max="11777" width="9.33203125" style="16"/>
    <col min="11778" max="11778" width="34.1640625" style="16" customWidth="1"/>
    <col min="11779" max="11779" width="9.33203125" style="16"/>
    <col min="11780" max="11780" width="13.1640625" style="16" customWidth="1"/>
    <col min="11781" max="11781" width="9.33203125" style="16"/>
    <col min="11782" max="11782" width="14.1640625" style="16" customWidth="1"/>
    <col min="11783" max="11783" width="9.33203125" style="16"/>
    <col min="11784" max="11784" width="16" style="16" customWidth="1"/>
    <col min="11785" max="12033" width="9.33203125" style="16"/>
    <col min="12034" max="12034" width="34.1640625" style="16" customWidth="1"/>
    <col min="12035" max="12035" width="9.33203125" style="16"/>
    <col min="12036" max="12036" width="13.1640625" style="16" customWidth="1"/>
    <col min="12037" max="12037" width="9.33203125" style="16"/>
    <col min="12038" max="12038" width="14.1640625" style="16" customWidth="1"/>
    <col min="12039" max="12039" width="9.33203125" style="16"/>
    <col min="12040" max="12040" width="16" style="16" customWidth="1"/>
    <col min="12041" max="12289" width="9.33203125" style="16"/>
    <col min="12290" max="12290" width="34.1640625" style="16" customWidth="1"/>
    <col min="12291" max="12291" width="9.33203125" style="16"/>
    <col min="12292" max="12292" width="13.1640625" style="16" customWidth="1"/>
    <col min="12293" max="12293" width="9.33203125" style="16"/>
    <col min="12294" max="12294" width="14.1640625" style="16" customWidth="1"/>
    <col min="12295" max="12295" width="9.33203125" style="16"/>
    <col min="12296" max="12296" width="16" style="16" customWidth="1"/>
    <col min="12297" max="12545" width="9.33203125" style="16"/>
    <col min="12546" max="12546" width="34.1640625" style="16" customWidth="1"/>
    <col min="12547" max="12547" width="9.33203125" style="16"/>
    <col min="12548" max="12548" width="13.1640625" style="16" customWidth="1"/>
    <col min="12549" max="12549" width="9.33203125" style="16"/>
    <col min="12550" max="12550" width="14.1640625" style="16" customWidth="1"/>
    <col min="12551" max="12551" width="9.33203125" style="16"/>
    <col min="12552" max="12552" width="16" style="16" customWidth="1"/>
    <col min="12553" max="12801" width="9.33203125" style="16"/>
    <col min="12802" max="12802" width="34.1640625" style="16" customWidth="1"/>
    <col min="12803" max="12803" width="9.33203125" style="16"/>
    <col min="12804" max="12804" width="13.1640625" style="16" customWidth="1"/>
    <col min="12805" max="12805" width="9.33203125" style="16"/>
    <col min="12806" max="12806" width="14.1640625" style="16" customWidth="1"/>
    <col min="12807" max="12807" width="9.33203125" style="16"/>
    <col min="12808" max="12808" width="16" style="16" customWidth="1"/>
    <col min="12809" max="13057" width="9.33203125" style="16"/>
    <col min="13058" max="13058" width="34.1640625" style="16" customWidth="1"/>
    <col min="13059" max="13059" width="9.33203125" style="16"/>
    <col min="13060" max="13060" width="13.1640625" style="16" customWidth="1"/>
    <col min="13061" max="13061" width="9.33203125" style="16"/>
    <col min="13062" max="13062" width="14.1640625" style="16" customWidth="1"/>
    <col min="13063" max="13063" width="9.33203125" style="16"/>
    <col min="13064" max="13064" width="16" style="16" customWidth="1"/>
    <col min="13065" max="13313" width="9.33203125" style="16"/>
    <col min="13314" max="13314" width="34.1640625" style="16" customWidth="1"/>
    <col min="13315" max="13315" width="9.33203125" style="16"/>
    <col min="13316" max="13316" width="13.1640625" style="16" customWidth="1"/>
    <col min="13317" max="13317" width="9.33203125" style="16"/>
    <col min="13318" max="13318" width="14.1640625" style="16" customWidth="1"/>
    <col min="13319" max="13319" width="9.33203125" style="16"/>
    <col min="13320" max="13320" width="16" style="16" customWidth="1"/>
    <col min="13321" max="13569" width="9.33203125" style="16"/>
    <col min="13570" max="13570" width="34.1640625" style="16" customWidth="1"/>
    <col min="13571" max="13571" width="9.33203125" style="16"/>
    <col min="13572" max="13572" width="13.1640625" style="16" customWidth="1"/>
    <col min="13573" max="13573" width="9.33203125" style="16"/>
    <col min="13574" max="13574" width="14.1640625" style="16" customWidth="1"/>
    <col min="13575" max="13575" width="9.33203125" style="16"/>
    <col min="13576" max="13576" width="16" style="16" customWidth="1"/>
    <col min="13577" max="13825" width="9.33203125" style="16"/>
    <col min="13826" max="13826" width="34.1640625" style="16" customWidth="1"/>
    <col min="13827" max="13827" width="9.33203125" style="16"/>
    <col min="13828" max="13828" width="13.1640625" style="16" customWidth="1"/>
    <col min="13829" max="13829" width="9.33203125" style="16"/>
    <col min="13830" max="13830" width="14.1640625" style="16" customWidth="1"/>
    <col min="13831" max="13831" width="9.33203125" style="16"/>
    <col min="13832" max="13832" width="16" style="16" customWidth="1"/>
    <col min="13833" max="14081" width="9.33203125" style="16"/>
    <col min="14082" max="14082" width="34.1640625" style="16" customWidth="1"/>
    <col min="14083" max="14083" width="9.33203125" style="16"/>
    <col min="14084" max="14084" width="13.1640625" style="16" customWidth="1"/>
    <col min="14085" max="14085" width="9.33203125" style="16"/>
    <col min="14086" max="14086" width="14.1640625" style="16" customWidth="1"/>
    <col min="14087" max="14087" width="9.33203125" style="16"/>
    <col min="14088" max="14088" width="16" style="16" customWidth="1"/>
    <col min="14089" max="14337" width="9.33203125" style="16"/>
    <col min="14338" max="14338" width="34.1640625" style="16" customWidth="1"/>
    <col min="14339" max="14339" width="9.33203125" style="16"/>
    <col min="14340" max="14340" width="13.1640625" style="16" customWidth="1"/>
    <col min="14341" max="14341" width="9.33203125" style="16"/>
    <col min="14342" max="14342" width="14.1640625" style="16" customWidth="1"/>
    <col min="14343" max="14343" width="9.33203125" style="16"/>
    <col min="14344" max="14344" width="16" style="16" customWidth="1"/>
    <col min="14345" max="14593" width="9.33203125" style="16"/>
    <col min="14594" max="14594" width="34.1640625" style="16" customWidth="1"/>
    <col min="14595" max="14595" width="9.33203125" style="16"/>
    <col min="14596" max="14596" width="13.1640625" style="16" customWidth="1"/>
    <col min="14597" max="14597" width="9.33203125" style="16"/>
    <col min="14598" max="14598" width="14.1640625" style="16" customWidth="1"/>
    <col min="14599" max="14599" width="9.33203125" style="16"/>
    <col min="14600" max="14600" width="16" style="16" customWidth="1"/>
    <col min="14601" max="14849" width="9.33203125" style="16"/>
    <col min="14850" max="14850" width="34.1640625" style="16" customWidth="1"/>
    <col min="14851" max="14851" width="9.33203125" style="16"/>
    <col min="14852" max="14852" width="13.1640625" style="16" customWidth="1"/>
    <col min="14853" max="14853" width="9.33203125" style="16"/>
    <col min="14854" max="14854" width="14.1640625" style="16" customWidth="1"/>
    <col min="14855" max="14855" width="9.33203125" style="16"/>
    <col min="14856" max="14856" width="16" style="16" customWidth="1"/>
    <col min="14857" max="15105" width="9.33203125" style="16"/>
    <col min="15106" max="15106" width="34.1640625" style="16" customWidth="1"/>
    <col min="15107" max="15107" width="9.33203125" style="16"/>
    <col min="15108" max="15108" width="13.1640625" style="16" customWidth="1"/>
    <col min="15109" max="15109" width="9.33203125" style="16"/>
    <col min="15110" max="15110" width="14.1640625" style="16" customWidth="1"/>
    <col min="15111" max="15111" width="9.33203125" style="16"/>
    <col min="15112" max="15112" width="16" style="16" customWidth="1"/>
    <col min="15113" max="15361" width="9.33203125" style="16"/>
    <col min="15362" max="15362" width="34.1640625" style="16" customWidth="1"/>
    <col min="15363" max="15363" width="9.33203125" style="16"/>
    <col min="15364" max="15364" width="13.1640625" style="16" customWidth="1"/>
    <col min="15365" max="15365" width="9.33203125" style="16"/>
    <col min="15366" max="15366" width="14.1640625" style="16" customWidth="1"/>
    <col min="15367" max="15367" width="9.33203125" style="16"/>
    <col min="15368" max="15368" width="16" style="16" customWidth="1"/>
    <col min="15369" max="15617" width="9.33203125" style="16"/>
    <col min="15618" max="15618" width="34.1640625" style="16" customWidth="1"/>
    <col min="15619" max="15619" width="9.33203125" style="16"/>
    <col min="15620" max="15620" width="13.1640625" style="16" customWidth="1"/>
    <col min="15621" max="15621" width="9.33203125" style="16"/>
    <col min="15622" max="15622" width="14.1640625" style="16" customWidth="1"/>
    <col min="15623" max="15623" width="9.33203125" style="16"/>
    <col min="15624" max="15624" width="16" style="16" customWidth="1"/>
    <col min="15625" max="15873" width="9.33203125" style="16"/>
    <col min="15874" max="15874" width="34.1640625" style="16" customWidth="1"/>
    <col min="15875" max="15875" width="9.33203125" style="16"/>
    <col min="15876" max="15876" width="13.1640625" style="16" customWidth="1"/>
    <col min="15877" max="15877" width="9.33203125" style="16"/>
    <col min="15878" max="15878" width="14.1640625" style="16" customWidth="1"/>
    <col min="15879" max="15879" width="9.33203125" style="16"/>
    <col min="15880" max="15880" width="16" style="16" customWidth="1"/>
    <col min="15881" max="16129" width="9.33203125" style="16"/>
    <col min="16130" max="16130" width="34.1640625" style="16" customWidth="1"/>
    <col min="16131" max="16131" width="9.33203125" style="16"/>
    <col min="16132" max="16132" width="13.1640625" style="16" customWidth="1"/>
    <col min="16133" max="16133" width="9.33203125" style="16"/>
    <col min="16134" max="16134" width="14.1640625" style="16" customWidth="1"/>
    <col min="16135" max="16135" width="9.33203125" style="16"/>
    <col min="16136" max="16136" width="16" style="16" customWidth="1"/>
    <col min="16137" max="16384" width="9.33203125" style="16"/>
  </cols>
  <sheetData>
    <row r="1" spans="1:8" customFormat="1" ht="43.5" customHeight="1" x14ac:dyDescent="0.2">
      <c r="A1" s="6"/>
      <c r="B1" s="1"/>
      <c r="C1" s="1"/>
      <c r="D1" s="1"/>
      <c r="E1" s="26"/>
      <c r="F1" s="203" t="s">
        <v>233</v>
      </c>
      <c r="G1" s="203"/>
      <c r="H1" s="203"/>
    </row>
    <row r="2" spans="1:8" customFormat="1" ht="43.5" customHeight="1" x14ac:dyDescent="0.2">
      <c r="A2" s="217" t="s">
        <v>541</v>
      </c>
      <c r="B2" s="218"/>
      <c r="C2" s="218"/>
      <c r="D2" s="218"/>
      <c r="E2" s="218"/>
      <c r="F2" s="218"/>
      <c r="G2" s="218"/>
      <c r="H2" s="219"/>
    </row>
    <row r="3" spans="1:8" customFormat="1" ht="24" customHeight="1" x14ac:dyDescent="0.2">
      <c r="A3" s="207" t="s">
        <v>0</v>
      </c>
      <c r="B3" s="216" t="s">
        <v>1</v>
      </c>
      <c r="C3" s="209" t="s">
        <v>2</v>
      </c>
      <c r="D3" s="209"/>
      <c r="E3" s="209" t="s">
        <v>3</v>
      </c>
      <c r="F3" s="209"/>
      <c r="G3" s="209" t="s">
        <v>4</v>
      </c>
      <c r="H3" s="209"/>
    </row>
    <row r="4" spans="1:8" customFormat="1" ht="23.25" customHeight="1" x14ac:dyDescent="0.2">
      <c r="A4" s="207"/>
      <c r="B4" s="216"/>
      <c r="C4" s="171" t="s">
        <v>199</v>
      </c>
      <c r="D4" s="171" t="s">
        <v>6</v>
      </c>
      <c r="E4" s="171" t="s">
        <v>199</v>
      </c>
      <c r="F4" s="172" t="s">
        <v>6</v>
      </c>
      <c r="G4" s="171" t="s">
        <v>199</v>
      </c>
      <c r="H4" s="171" t="s">
        <v>6</v>
      </c>
    </row>
    <row r="5" spans="1:8" x14ac:dyDescent="0.2">
      <c r="A5" s="173" t="s">
        <v>20</v>
      </c>
      <c r="B5" s="215" t="s">
        <v>21</v>
      </c>
      <c r="C5" s="215"/>
      <c r="D5" s="215"/>
      <c r="E5" s="215"/>
      <c r="F5" s="215"/>
      <c r="G5" s="215"/>
      <c r="H5" s="215"/>
    </row>
    <row r="6" spans="1:8" x14ac:dyDescent="0.2">
      <c r="A6" s="88"/>
      <c r="B6" s="174" t="s">
        <v>22</v>
      </c>
      <c r="C6" s="175">
        <v>22146</v>
      </c>
      <c r="D6" s="176">
        <v>15506133.4</v>
      </c>
      <c r="E6" s="177">
        <f>SUM(E7:E10)</f>
        <v>-2516</v>
      </c>
      <c r="F6" s="178">
        <f>SUM(F7:F10)</f>
        <v>-1910298.7</v>
      </c>
      <c r="G6" s="179">
        <f>C6+E6</f>
        <v>19630</v>
      </c>
      <c r="H6" s="180">
        <f>D6+F6</f>
        <v>13595834.700000001</v>
      </c>
    </row>
    <row r="7" spans="1:8" x14ac:dyDescent="0.2">
      <c r="A7" s="88"/>
      <c r="B7" s="181" t="s">
        <v>13</v>
      </c>
      <c r="C7" s="182">
        <v>5410</v>
      </c>
      <c r="D7" s="183">
        <v>3739533.4</v>
      </c>
      <c r="E7" s="184">
        <v>-2516</v>
      </c>
      <c r="F7" s="185">
        <v>-1910298.7</v>
      </c>
      <c r="G7" s="94">
        <f>C7+E7</f>
        <v>2894</v>
      </c>
      <c r="H7" s="186">
        <f>D7+F7</f>
        <v>1829234.7</v>
      </c>
    </row>
    <row r="8" spans="1:8" x14ac:dyDescent="0.2">
      <c r="A8" s="88"/>
      <c r="B8" s="181" t="s">
        <v>7</v>
      </c>
      <c r="C8" s="182">
        <v>5580</v>
      </c>
      <c r="D8" s="183">
        <v>3922201</v>
      </c>
      <c r="E8" s="184">
        <v>0</v>
      </c>
      <c r="F8" s="185">
        <v>0</v>
      </c>
      <c r="G8" s="94">
        <f t="shared" ref="G8:G10" si="0">C8+E8</f>
        <v>5580</v>
      </c>
      <c r="H8" s="186">
        <f t="shared" ref="H8:H10" si="1">D8+F8</f>
        <v>3922201</v>
      </c>
    </row>
    <row r="9" spans="1:8" x14ac:dyDescent="0.2">
      <c r="A9" s="88"/>
      <c r="B9" s="181" t="s">
        <v>8</v>
      </c>
      <c r="C9" s="182">
        <v>5580</v>
      </c>
      <c r="D9" s="183">
        <v>3922201</v>
      </c>
      <c r="E9" s="184">
        <v>0</v>
      </c>
      <c r="F9" s="185">
        <v>0</v>
      </c>
      <c r="G9" s="94">
        <f t="shared" si="0"/>
        <v>5580</v>
      </c>
      <c r="H9" s="186">
        <f t="shared" si="1"/>
        <v>3922201</v>
      </c>
    </row>
    <row r="10" spans="1:8" x14ac:dyDescent="0.2">
      <c r="A10" s="88"/>
      <c r="B10" s="181" t="s">
        <v>9</v>
      </c>
      <c r="C10" s="182">
        <v>5576</v>
      </c>
      <c r="D10" s="183">
        <v>3922198</v>
      </c>
      <c r="E10" s="184">
        <v>0</v>
      </c>
      <c r="F10" s="185">
        <v>0</v>
      </c>
      <c r="G10" s="94">
        <f t="shared" si="0"/>
        <v>5576</v>
      </c>
      <c r="H10" s="186">
        <f t="shared" si="1"/>
        <v>3922198</v>
      </c>
    </row>
    <row r="11" spans="1:8" x14ac:dyDescent="0.2">
      <c r="A11" s="173" t="s">
        <v>23</v>
      </c>
      <c r="B11" s="215" t="s">
        <v>24</v>
      </c>
      <c r="C11" s="215"/>
      <c r="D11" s="215"/>
      <c r="E11" s="215"/>
      <c r="F11" s="215"/>
      <c r="G11" s="215"/>
      <c r="H11" s="215"/>
    </row>
    <row r="12" spans="1:8" x14ac:dyDescent="0.2">
      <c r="A12" s="88"/>
      <c r="B12" s="174" t="s">
        <v>22</v>
      </c>
      <c r="C12" s="175">
        <v>5000</v>
      </c>
      <c r="D12" s="176">
        <v>3205541</v>
      </c>
      <c r="E12" s="177">
        <f>SUM(E13:E16)</f>
        <v>-953</v>
      </c>
      <c r="F12" s="178">
        <f>SUM(F13:F16)</f>
        <v>-624225.5</v>
      </c>
      <c r="G12" s="179">
        <f>C12+E12</f>
        <v>4047</v>
      </c>
      <c r="H12" s="180">
        <f>D12+F12</f>
        <v>2581315.5</v>
      </c>
    </row>
    <row r="13" spans="1:8" x14ac:dyDescent="0.2">
      <c r="A13" s="88"/>
      <c r="B13" s="181" t="s">
        <v>13</v>
      </c>
      <c r="C13" s="182">
        <v>1250</v>
      </c>
      <c r="D13" s="183">
        <v>801386</v>
      </c>
      <c r="E13" s="184">
        <v>-953</v>
      </c>
      <c r="F13" s="185">
        <v>-624225.5</v>
      </c>
      <c r="G13" s="94">
        <f t="shared" ref="G13" si="2">C13+E13</f>
        <v>297</v>
      </c>
      <c r="H13" s="186">
        <f t="shared" ref="H13" si="3">D13+F13</f>
        <v>177160.5</v>
      </c>
    </row>
    <row r="14" spans="1:8" x14ac:dyDescent="0.2">
      <c r="A14" s="88"/>
      <c r="B14" s="181" t="s">
        <v>7</v>
      </c>
      <c r="C14" s="182">
        <v>1250</v>
      </c>
      <c r="D14" s="183">
        <v>801386</v>
      </c>
      <c r="E14" s="184">
        <v>0</v>
      </c>
      <c r="F14" s="185">
        <v>0</v>
      </c>
      <c r="G14" s="94">
        <f t="shared" ref="G14:G16" si="4">C14+E14</f>
        <v>1250</v>
      </c>
      <c r="H14" s="186">
        <f t="shared" ref="H14:H16" si="5">D14+F14</f>
        <v>801386</v>
      </c>
    </row>
    <row r="15" spans="1:8" x14ac:dyDescent="0.2">
      <c r="A15" s="88"/>
      <c r="B15" s="181" t="s">
        <v>8</v>
      </c>
      <c r="C15" s="182">
        <v>1250</v>
      </c>
      <c r="D15" s="183">
        <v>801386</v>
      </c>
      <c r="E15" s="184">
        <v>0</v>
      </c>
      <c r="F15" s="185">
        <v>0</v>
      </c>
      <c r="G15" s="94">
        <f t="shared" si="4"/>
        <v>1250</v>
      </c>
      <c r="H15" s="186">
        <f t="shared" si="5"/>
        <v>801386</v>
      </c>
    </row>
    <row r="16" spans="1:8" x14ac:dyDescent="0.2">
      <c r="A16" s="88"/>
      <c r="B16" s="181" t="s">
        <v>9</v>
      </c>
      <c r="C16" s="182">
        <v>1250</v>
      </c>
      <c r="D16" s="183">
        <v>801383</v>
      </c>
      <c r="E16" s="184">
        <v>0</v>
      </c>
      <c r="F16" s="185">
        <v>0</v>
      </c>
      <c r="G16" s="94">
        <f t="shared" si="4"/>
        <v>1250</v>
      </c>
      <c r="H16" s="186">
        <f t="shared" si="5"/>
        <v>801383</v>
      </c>
    </row>
    <row r="17" spans="1:8" x14ac:dyDescent="0.2">
      <c r="A17" s="173" t="s">
        <v>25</v>
      </c>
      <c r="B17" s="215" t="s">
        <v>26</v>
      </c>
      <c r="C17" s="215"/>
      <c r="D17" s="215"/>
      <c r="E17" s="215"/>
      <c r="F17" s="215"/>
      <c r="G17" s="215"/>
      <c r="H17" s="215"/>
    </row>
    <row r="18" spans="1:8" x14ac:dyDescent="0.2">
      <c r="A18" s="88"/>
      <c r="B18" s="174" t="s">
        <v>22</v>
      </c>
      <c r="C18" s="175">
        <v>3500</v>
      </c>
      <c r="D18" s="176">
        <v>2347100</v>
      </c>
      <c r="E18" s="177">
        <f>SUM(E19:E22)</f>
        <v>-732</v>
      </c>
      <c r="F18" s="178">
        <f>SUM(F19:F22)</f>
        <v>-500880</v>
      </c>
      <c r="G18" s="179">
        <f>C18+E18</f>
        <v>2768</v>
      </c>
      <c r="H18" s="180">
        <f>D18+F18</f>
        <v>1846220</v>
      </c>
    </row>
    <row r="19" spans="1:8" x14ac:dyDescent="0.2">
      <c r="A19" s="88"/>
      <c r="B19" s="181" t="s">
        <v>13</v>
      </c>
      <c r="C19" s="187">
        <v>876</v>
      </c>
      <c r="D19" s="183">
        <v>586776</v>
      </c>
      <c r="E19" s="184">
        <v>-732</v>
      </c>
      <c r="F19" s="185">
        <v>-500880</v>
      </c>
      <c r="G19" s="94">
        <f t="shared" ref="G19:G22" si="6">C19+E19</f>
        <v>144</v>
      </c>
      <c r="H19" s="186">
        <f t="shared" ref="H19:H22" si="7">D19+F19</f>
        <v>85896</v>
      </c>
    </row>
    <row r="20" spans="1:8" x14ac:dyDescent="0.2">
      <c r="A20" s="88"/>
      <c r="B20" s="181" t="s">
        <v>7</v>
      </c>
      <c r="C20" s="187">
        <v>876</v>
      </c>
      <c r="D20" s="183">
        <v>586776</v>
      </c>
      <c r="E20" s="184">
        <v>0</v>
      </c>
      <c r="F20" s="185">
        <v>0</v>
      </c>
      <c r="G20" s="94">
        <f t="shared" si="6"/>
        <v>876</v>
      </c>
      <c r="H20" s="186">
        <f t="shared" si="7"/>
        <v>586776</v>
      </c>
    </row>
    <row r="21" spans="1:8" x14ac:dyDescent="0.2">
      <c r="A21" s="88"/>
      <c r="B21" s="181" t="s">
        <v>8</v>
      </c>
      <c r="C21" s="187">
        <v>876</v>
      </c>
      <c r="D21" s="183">
        <v>586776</v>
      </c>
      <c r="E21" s="184">
        <v>0</v>
      </c>
      <c r="F21" s="185">
        <v>0</v>
      </c>
      <c r="G21" s="94">
        <f t="shared" si="6"/>
        <v>876</v>
      </c>
      <c r="H21" s="186">
        <f t="shared" si="7"/>
        <v>586776</v>
      </c>
    </row>
    <row r="22" spans="1:8" x14ac:dyDescent="0.2">
      <c r="A22" s="88"/>
      <c r="B22" s="181" t="s">
        <v>9</v>
      </c>
      <c r="C22" s="187">
        <v>872</v>
      </c>
      <c r="D22" s="183">
        <v>586772</v>
      </c>
      <c r="E22" s="184">
        <v>0</v>
      </c>
      <c r="F22" s="185">
        <v>0</v>
      </c>
      <c r="G22" s="94">
        <f t="shared" si="6"/>
        <v>872</v>
      </c>
      <c r="H22" s="186">
        <f t="shared" si="7"/>
        <v>586772</v>
      </c>
    </row>
    <row r="23" spans="1:8" x14ac:dyDescent="0.2">
      <c r="A23" s="173" t="s">
        <v>27</v>
      </c>
      <c r="B23" s="215" t="s">
        <v>28</v>
      </c>
      <c r="C23" s="215"/>
      <c r="D23" s="215"/>
      <c r="E23" s="215"/>
      <c r="F23" s="215"/>
      <c r="G23" s="215"/>
      <c r="H23" s="215"/>
    </row>
    <row r="24" spans="1:8" x14ac:dyDescent="0.2">
      <c r="A24" s="88"/>
      <c r="B24" s="174" t="s">
        <v>22</v>
      </c>
      <c r="C24" s="188">
        <v>53</v>
      </c>
      <c r="D24" s="176">
        <v>31614</v>
      </c>
      <c r="E24" s="177">
        <f>SUM(E25:E28)</f>
        <v>12</v>
      </c>
      <c r="F24" s="178">
        <f>SUM(F25:F28)</f>
        <v>5125.5</v>
      </c>
      <c r="G24" s="179">
        <f>C24+E24</f>
        <v>65</v>
      </c>
      <c r="H24" s="180">
        <f>D24+F24</f>
        <v>36739.5</v>
      </c>
    </row>
    <row r="25" spans="1:8" x14ac:dyDescent="0.2">
      <c r="A25" s="88"/>
      <c r="B25" s="181" t="s">
        <v>13</v>
      </c>
      <c r="C25" s="187">
        <v>25</v>
      </c>
      <c r="D25" s="183">
        <v>16945</v>
      </c>
      <c r="E25" s="184">
        <v>12</v>
      </c>
      <c r="F25" s="185">
        <v>5125.5</v>
      </c>
      <c r="G25" s="94">
        <f t="shared" ref="G25:G28" si="8">C25+E25</f>
        <v>37</v>
      </c>
      <c r="H25" s="186">
        <f t="shared" ref="H25:H28" si="9">D25+F25</f>
        <v>22070.5</v>
      </c>
    </row>
    <row r="26" spans="1:8" x14ac:dyDescent="0.2">
      <c r="A26" s="88"/>
      <c r="B26" s="181" t="s">
        <v>7</v>
      </c>
      <c r="C26" s="187">
        <v>9</v>
      </c>
      <c r="D26" s="183">
        <v>4891</v>
      </c>
      <c r="E26" s="184">
        <v>0</v>
      </c>
      <c r="F26" s="185">
        <v>0</v>
      </c>
      <c r="G26" s="94">
        <f t="shared" si="8"/>
        <v>9</v>
      </c>
      <c r="H26" s="186">
        <f t="shared" si="9"/>
        <v>4891</v>
      </c>
    </row>
    <row r="27" spans="1:8" x14ac:dyDescent="0.2">
      <c r="A27" s="88"/>
      <c r="B27" s="181" t="s">
        <v>8</v>
      </c>
      <c r="C27" s="187">
        <v>9</v>
      </c>
      <c r="D27" s="183">
        <v>4891</v>
      </c>
      <c r="E27" s="184">
        <v>0</v>
      </c>
      <c r="F27" s="185">
        <v>0</v>
      </c>
      <c r="G27" s="94">
        <f t="shared" si="8"/>
        <v>9</v>
      </c>
      <c r="H27" s="186">
        <f t="shared" si="9"/>
        <v>4891</v>
      </c>
    </row>
    <row r="28" spans="1:8" x14ac:dyDescent="0.2">
      <c r="A28" s="88"/>
      <c r="B28" s="181" t="s">
        <v>9</v>
      </c>
      <c r="C28" s="187">
        <v>10</v>
      </c>
      <c r="D28" s="183">
        <v>4887</v>
      </c>
      <c r="E28" s="184">
        <v>0</v>
      </c>
      <c r="F28" s="185">
        <v>0</v>
      </c>
      <c r="G28" s="94">
        <f t="shared" si="8"/>
        <v>10</v>
      </c>
      <c r="H28" s="186">
        <f t="shared" si="9"/>
        <v>4887</v>
      </c>
    </row>
    <row r="29" spans="1:8" x14ac:dyDescent="0.2">
      <c r="A29" s="173" t="s">
        <v>29</v>
      </c>
      <c r="B29" s="215" t="s">
        <v>30</v>
      </c>
      <c r="C29" s="215"/>
      <c r="D29" s="215"/>
      <c r="E29" s="215"/>
      <c r="F29" s="215"/>
      <c r="G29" s="215"/>
      <c r="H29" s="215"/>
    </row>
    <row r="30" spans="1:8" x14ac:dyDescent="0.2">
      <c r="A30" s="88"/>
      <c r="B30" s="174" t="s">
        <v>22</v>
      </c>
      <c r="C30" s="175">
        <v>3000</v>
      </c>
      <c r="D30" s="176">
        <v>2124926</v>
      </c>
      <c r="E30" s="177">
        <f>SUM(E31:E34)</f>
        <v>-533</v>
      </c>
      <c r="F30" s="178">
        <f>SUM(F31:F34)</f>
        <v>-384769.5</v>
      </c>
      <c r="G30" s="179">
        <f>C30+E30</f>
        <v>2467</v>
      </c>
      <c r="H30" s="180">
        <f>D30+F30</f>
        <v>1740156.5</v>
      </c>
    </row>
    <row r="31" spans="1:8" x14ac:dyDescent="0.2">
      <c r="A31" s="88"/>
      <c r="B31" s="181" t="s">
        <v>13</v>
      </c>
      <c r="C31" s="187">
        <v>751</v>
      </c>
      <c r="D31" s="183">
        <v>531232</v>
      </c>
      <c r="E31" s="184">
        <v>-533</v>
      </c>
      <c r="F31" s="185">
        <v>-384769.5</v>
      </c>
      <c r="G31" s="94">
        <f t="shared" ref="G31:G34" si="10">C31+E31</f>
        <v>218</v>
      </c>
      <c r="H31" s="186">
        <f t="shared" ref="H31:H34" si="11">D31+F31</f>
        <v>146462.5</v>
      </c>
    </row>
    <row r="32" spans="1:8" x14ac:dyDescent="0.2">
      <c r="A32" s="88"/>
      <c r="B32" s="181" t="s">
        <v>7</v>
      </c>
      <c r="C32" s="187">
        <v>751</v>
      </c>
      <c r="D32" s="183">
        <v>531232</v>
      </c>
      <c r="E32" s="184">
        <v>0</v>
      </c>
      <c r="F32" s="185">
        <v>0</v>
      </c>
      <c r="G32" s="94">
        <f t="shared" si="10"/>
        <v>751</v>
      </c>
      <c r="H32" s="186">
        <f t="shared" si="11"/>
        <v>531232</v>
      </c>
    </row>
    <row r="33" spans="1:8" x14ac:dyDescent="0.2">
      <c r="A33" s="88"/>
      <c r="B33" s="181" t="s">
        <v>8</v>
      </c>
      <c r="C33" s="187">
        <v>751</v>
      </c>
      <c r="D33" s="183">
        <v>531232</v>
      </c>
      <c r="E33" s="184">
        <v>0</v>
      </c>
      <c r="F33" s="185">
        <v>0</v>
      </c>
      <c r="G33" s="94">
        <f t="shared" si="10"/>
        <v>751</v>
      </c>
      <c r="H33" s="186">
        <f t="shared" si="11"/>
        <v>531232</v>
      </c>
    </row>
    <row r="34" spans="1:8" x14ac:dyDescent="0.2">
      <c r="A34" s="88"/>
      <c r="B34" s="181" t="s">
        <v>9</v>
      </c>
      <c r="C34" s="187">
        <v>747</v>
      </c>
      <c r="D34" s="183">
        <v>531230</v>
      </c>
      <c r="E34" s="184">
        <v>0</v>
      </c>
      <c r="F34" s="185">
        <v>0</v>
      </c>
      <c r="G34" s="94">
        <f t="shared" si="10"/>
        <v>747</v>
      </c>
      <c r="H34" s="186">
        <f t="shared" si="11"/>
        <v>531230</v>
      </c>
    </row>
    <row r="35" spans="1:8" x14ac:dyDescent="0.2">
      <c r="A35" s="173" t="s">
        <v>31</v>
      </c>
      <c r="B35" s="215" t="s">
        <v>32</v>
      </c>
      <c r="C35" s="215"/>
      <c r="D35" s="215"/>
      <c r="E35" s="215"/>
      <c r="F35" s="215"/>
      <c r="G35" s="215"/>
      <c r="H35" s="215"/>
    </row>
    <row r="36" spans="1:8" x14ac:dyDescent="0.2">
      <c r="A36" s="88"/>
      <c r="B36" s="174" t="s">
        <v>22</v>
      </c>
      <c r="C36" s="175">
        <v>2120</v>
      </c>
      <c r="D36" s="176">
        <v>1264580</v>
      </c>
      <c r="E36" s="177">
        <f>SUM(E37:E40)</f>
        <v>-206</v>
      </c>
      <c r="F36" s="178">
        <f>SUM(F37:F40)</f>
        <v>-122282.5</v>
      </c>
      <c r="G36" s="179">
        <f>C36+E36</f>
        <v>1914</v>
      </c>
      <c r="H36" s="180">
        <f>D36+F36</f>
        <v>1142297.5</v>
      </c>
    </row>
    <row r="37" spans="1:8" x14ac:dyDescent="0.2">
      <c r="A37" s="88"/>
      <c r="B37" s="181" t="s">
        <v>13</v>
      </c>
      <c r="C37" s="187">
        <v>531</v>
      </c>
      <c r="D37" s="183">
        <v>316145</v>
      </c>
      <c r="E37" s="184">
        <v>-206</v>
      </c>
      <c r="F37" s="185">
        <v>-122282.5</v>
      </c>
      <c r="G37" s="94">
        <f t="shared" ref="G37:G40" si="12">C37+E37</f>
        <v>325</v>
      </c>
      <c r="H37" s="186">
        <f t="shared" ref="H37:H40" si="13">D37+F37</f>
        <v>193862.5</v>
      </c>
    </row>
    <row r="38" spans="1:8" x14ac:dyDescent="0.2">
      <c r="A38" s="88"/>
      <c r="B38" s="181" t="s">
        <v>7</v>
      </c>
      <c r="C38" s="187">
        <v>531</v>
      </c>
      <c r="D38" s="183">
        <v>316145</v>
      </c>
      <c r="E38" s="184">
        <v>0</v>
      </c>
      <c r="F38" s="185">
        <v>0</v>
      </c>
      <c r="G38" s="94">
        <f t="shared" si="12"/>
        <v>531</v>
      </c>
      <c r="H38" s="186">
        <f t="shared" si="13"/>
        <v>316145</v>
      </c>
    </row>
    <row r="39" spans="1:8" x14ac:dyDescent="0.2">
      <c r="A39" s="88"/>
      <c r="B39" s="181" t="s">
        <v>8</v>
      </c>
      <c r="C39" s="187">
        <v>531</v>
      </c>
      <c r="D39" s="183">
        <v>316145</v>
      </c>
      <c r="E39" s="184">
        <v>0</v>
      </c>
      <c r="F39" s="185">
        <v>0</v>
      </c>
      <c r="G39" s="94">
        <f t="shared" si="12"/>
        <v>531</v>
      </c>
      <c r="H39" s="186">
        <f t="shared" si="13"/>
        <v>316145</v>
      </c>
    </row>
    <row r="40" spans="1:8" x14ac:dyDescent="0.2">
      <c r="A40" s="88"/>
      <c r="B40" s="181" t="s">
        <v>9</v>
      </c>
      <c r="C40" s="187">
        <v>527</v>
      </c>
      <c r="D40" s="183">
        <v>316145</v>
      </c>
      <c r="E40" s="184">
        <v>0</v>
      </c>
      <c r="F40" s="185">
        <v>0</v>
      </c>
      <c r="G40" s="94">
        <f t="shared" si="12"/>
        <v>527</v>
      </c>
      <c r="H40" s="186">
        <f t="shared" si="13"/>
        <v>316145</v>
      </c>
    </row>
    <row r="41" spans="1:8" x14ac:dyDescent="0.2">
      <c r="A41" s="173" t="s">
        <v>33</v>
      </c>
      <c r="B41" s="215" t="s">
        <v>34</v>
      </c>
      <c r="C41" s="215"/>
      <c r="D41" s="215"/>
      <c r="E41" s="215"/>
      <c r="F41" s="215"/>
      <c r="G41" s="215"/>
      <c r="H41" s="215"/>
    </row>
    <row r="42" spans="1:8" x14ac:dyDescent="0.2">
      <c r="A42" s="88"/>
      <c r="B42" s="174" t="s">
        <v>22</v>
      </c>
      <c r="C42" s="175">
        <v>11170</v>
      </c>
      <c r="D42" s="176">
        <v>7952739</v>
      </c>
      <c r="E42" s="177">
        <f>SUM(E43:E46)</f>
        <v>-2495</v>
      </c>
      <c r="F42" s="178">
        <f>SUM(F43:F46)</f>
        <v>-1786317.1</v>
      </c>
      <c r="G42" s="179">
        <f>C42+E42</f>
        <v>8675</v>
      </c>
      <c r="H42" s="180">
        <f>D42+F42</f>
        <v>6166421.9000000004</v>
      </c>
    </row>
    <row r="43" spans="1:8" x14ac:dyDescent="0.2">
      <c r="A43" s="88"/>
      <c r="B43" s="181" t="s">
        <v>13</v>
      </c>
      <c r="C43" s="182">
        <v>2794</v>
      </c>
      <c r="D43" s="183">
        <v>1988185</v>
      </c>
      <c r="E43" s="184">
        <v>-2495</v>
      </c>
      <c r="F43" s="185">
        <v>-1786317.1</v>
      </c>
      <c r="G43" s="94">
        <f t="shared" ref="G43:G46" si="14">C43+E43</f>
        <v>299</v>
      </c>
      <c r="H43" s="186">
        <f t="shared" ref="H43:H46" si="15">D43+F43</f>
        <v>201867.89999999991</v>
      </c>
    </row>
    <row r="44" spans="1:8" x14ac:dyDescent="0.2">
      <c r="A44" s="88"/>
      <c r="B44" s="181" t="s">
        <v>7</v>
      </c>
      <c r="C44" s="182">
        <v>2794</v>
      </c>
      <c r="D44" s="183">
        <v>1988185</v>
      </c>
      <c r="E44" s="184">
        <v>0</v>
      </c>
      <c r="F44" s="185">
        <v>0</v>
      </c>
      <c r="G44" s="94">
        <f t="shared" si="14"/>
        <v>2794</v>
      </c>
      <c r="H44" s="186">
        <f t="shared" si="15"/>
        <v>1988185</v>
      </c>
    </row>
    <row r="45" spans="1:8" x14ac:dyDescent="0.2">
      <c r="A45" s="88"/>
      <c r="B45" s="181" t="s">
        <v>8</v>
      </c>
      <c r="C45" s="182">
        <v>2794</v>
      </c>
      <c r="D45" s="183">
        <v>1988185</v>
      </c>
      <c r="E45" s="184">
        <v>0</v>
      </c>
      <c r="F45" s="185">
        <v>0</v>
      </c>
      <c r="G45" s="94">
        <f t="shared" si="14"/>
        <v>2794</v>
      </c>
      <c r="H45" s="186">
        <f t="shared" si="15"/>
        <v>1988185</v>
      </c>
    </row>
    <row r="46" spans="1:8" x14ac:dyDescent="0.2">
      <c r="A46" s="88"/>
      <c r="B46" s="181" t="s">
        <v>9</v>
      </c>
      <c r="C46" s="182">
        <v>2788</v>
      </c>
      <c r="D46" s="183">
        <v>1988184</v>
      </c>
      <c r="E46" s="184">
        <v>0</v>
      </c>
      <c r="F46" s="185">
        <v>0</v>
      </c>
      <c r="G46" s="94">
        <f t="shared" si="14"/>
        <v>2788</v>
      </c>
      <c r="H46" s="186">
        <f t="shared" si="15"/>
        <v>1988184</v>
      </c>
    </row>
    <row r="47" spans="1:8" x14ac:dyDescent="0.2">
      <c r="A47" s="173" t="s">
        <v>35</v>
      </c>
      <c r="B47" s="215" t="s">
        <v>36</v>
      </c>
      <c r="C47" s="215"/>
      <c r="D47" s="215"/>
      <c r="E47" s="215"/>
      <c r="F47" s="215"/>
      <c r="G47" s="215"/>
      <c r="H47" s="215"/>
    </row>
    <row r="48" spans="1:8" x14ac:dyDescent="0.2">
      <c r="A48" s="88"/>
      <c r="B48" s="174" t="s">
        <v>22</v>
      </c>
      <c r="C48" s="175">
        <v>2180</v>
      </c>
      <c r="D48" s="176">
        <v>1300370</v>
      </c>
      <c r="E48" s="177">
        <f>SUM(E49:E52)</f>
        <v>-52</v>
      </c>
      <c r="F48" s="178">
        <f>SUM(F49:F52)</f>
        <v>-29731.4</v>
      </c>
      <c r="G48" s="179">
        <f>C48+E48</f>
        <v>2128</v>
      </c>
      <c r="H48" s="180">
        <f>D48+F48</f>
        <v>1270638.6000000001</v>
      </c>
    </row>
    <row r="49" spans="1:8" x14ac:dyDescent="0.2">
      <c r="A49" s="88"/>
      <c r="B49" s="181" t="s">
        <v>13</v>
      </c>
      <c r="C49" s="187">
        <v>546</v>
      </c>
      <c r="D49" s="183">
        <v>325094</v>
      </c>
      <c r="E49" s="184">
        <v>-52</v>
      </c>
      <c r="F49" s="185">
        <v>-29731.4</v>
      </c>
      <c r="G49" s="94">
        <f t="shared" ref="G49:G52" si="16">C49+E49</f>
        <v>494</v>
      </c>
      <c r="H49" s="186">
        <f t="shared" ref="H49:H52" si="17">D49+F49</f>
        <v>295362.59999999998</v>
      </c>
    </row>
    <row r="50" spans="1:8" x14ac:dyDescent="0.2">
      <c r="A50" s="88"/>
      <c r="B50" s="181" t="s">
        <v>7</v>
      </c>
      <c r="C50" s="187">
        <v>546</v>
      </c>
      <c r="D50" s="183">
        <v>325094</v>
      </c>
      <c r="E50" s="184">
        <v>0</v>
      </c>
      <c r="F50" s="185">
        <v>0</v>
      </c>
      <c r="G50" s="94">
        <f t="shared" si="16"/>
        <v>546</v>
      </c>
      <c r="H50" s="186">
        <f t="shared" si="17"/>
        <v>325094</v>
      </c>
    </row>
    <row r="51" spans="1:8" x14ac:dyDescent="0.2">
      <c r="A51" s="88"/>
      <c r="B51" s="181" t="s">
        <v>8</v>
      </c>
      <c r="C51" s="187">
        <v>546</v>
      </c>
      <c r="D51" s="183">
        <v>325094</v>
      </c>
      <c r="E51" s="184">
        <v>0</v>
      </c>
      <c r="F51" s="185">
        <v>0</v>
      </c>
      <c r="G51" s="94">
        <f t="shared" si="16"/>
        <v>546</v>
      </c>
      <c r="H51" s="186">
        <f t="shared" si="17"/>
        <v>325094</v>
      </c>
    </row>
    <row r="52" spans="1:8" x14ac:dyDescent="0.2">
      <c r="A52" s="88"/>
      <c r="B52" s="181" t="s">
        <v>9</v>
      </c>
      <c r="C52" s="187">
        <v>542</v>
      </c>
      <c r="D52" s="183">
        <v>325088</v>
      </c>
      <c r="E52" s="184">
        <v>0</v>
      </c>
      <c r="F52" s="185">
        <v>0</v>
      </c>
      <c r="G52" s="94">
        <f t="shared" si="16"/>
        <v>542</v>
      </c>
      <c r="H52" s="186">
        <f t="shared" si="17"/>
        <v>325088</v>
      </c>
    </row>
    <row r="53" spans="1:8" x14ac:dyDescent="0.2">
      <c r="A53" s="173" t="s">
        <v>37</v>
      </c>
      <c r="B53" s="215" t="s">
        <v>38</v>
      </c>
      <c r="C53" s="215"/>
      <c r="D53" s="215"/>
      <c r="E53" s="215"/>
      <c r="F53" s="215"/>
      <c r="G53" s="215"/>
      <c r="H53" s="215"/>
    </row>
    <row r="54" spans="1:8" x14ac:dyDescent="0.2">
      <c r="A54" s="88"/>
      <c r="B54" s="174" t="s">
        <v>22</v>
      </c>
      <c r="C54" s="175">
        <v>1060</v>
      </c>
      <c r="D54" s="176">
        <v>632290</v>
      </c>
      <c r="E54" s="177">
        <f>SUM(E55:E58)</f>
        <v>-46</v>
      </c>
      <c r="F54" s="178">
        <f>SUM(F55:F58)</f>
        <v>-27440.5</v>
      </c>
      <c r="G54" s="179">
        <f>C54+E54</f>
        <v>1014</v>
      </c>
      <c r="H54" s="180">
        <f>D54+F54</f>
        <v>604849.5</v>
      </c>
    </row>
    <row r="55" spans="1:8" x14ac:dyDescent="0.2">
      <c r="A55" s="88"/>
      <c r="B55" s="181" t="s">
        <v>13</v>
      </c>
      <c r="C55" s="187">
        <v>265</v>
      </c>
      <c r="D55" s="183">
        <v>158074</v>
      </c>
      <c r="E55" s="184">
        <v>-46</v>
      </c>
      <c r="F55" s="185">
        <v>-27440.5</v>
      </c>
      <c r="G55" s="94">
        <f t="shared" ref="G55:G58" si="18">C55+E55</f>
        <v>219</v>
      </c>
      <c r="H55" s="186">
        <f t="shared" ref="H55:H58" si="19">D55+F55</f>
        <v>130633.5</v>
      </c>
    </row>
    <row r="56" spans="1:8" x14ac:dyDescent="0.2">
      <c r="A56" s="88"/>
      <c r="B56" s="181" t="s">
        <v>7</v>
      </c>
      <c r="C56" s="187">
        <v>265</v>
      </c>
      <c r="D56" s="183">
        <v>158074</v>
      </c>
      <c r="E56" s="184">
        <v>0</v>
      </c>
      <c r="F56" s="185">
        <v>0</v>
      </c>
      <c r="G56" s="94">
        <f t="shared" si="18"/>
        <v>265</v>
      </c>
      <c r="H56" s="186">
        <f t="shared" si="19"/>
        <v>158074</v>
      </c>
    </row>
    <row r="57" spans="1:8" x14ac:dyDescent="0.2">
      <c r="A57" s="88"/>
      <c r="B57" s="181" t="s">
        <v>8</v>
      </c>
      <c r="C57" s="187">
        <v>265</v>
      </c>
      <c r="D57" s="183">
        <v>158074</v>
      </c>
      <c r="E57" s="184">
        <v>0</v>
      </c>
      <c r="F57" s="185">
        <v>0</v>
      </c>
      <c r="G57" s="94">
        <f t="shared" si="18"/>
        <v>265</v>
      </c>
      <c r="H57" s="186">
        <f t="shared" si="19"/>
        <v>158074</v>
      </c>
    </row>
    <row r="58" spans="1:8" x14ac:dyDescent="0.2">
      <c r="A58" s="88"/>
      <c r="B58" s="181" t="s">
        <v>9</v>
      </c>
      <c r="C58" s="187">
        <v>265</v>
      </c>
      <c r="D58" s="183">
        <v>158068</v>
      </c>
      <c r="E58" s="184">
        <v>0</v>
      </c>
      <c r="F58" s="185">
        <v>0</v>
      </c>
      <c r="G58" s="94">
        <f t="shared" si="18"/>
        <v>265</v>
      </c>
      <c r="H58" s="186">
        <f t="shared" si="19"/>
        <v>158068</v>
      </c>
    </row>
    <row r="59" spans="1:8" x14ac:dyDescent="0.2">
      <c r="A59" s="173" t="s">
        <v>39</v>
      </c>
      <c r="B59" s="215" t="s">
        <v>40</v>
      </c>
      <c r="C59" s="215"/>
      <c r="D59" s="215"/>
      <c r="E59" s="215"/>
      <c r="F59" s="215"/>
      <c r="G59" s="215"/>
      <c r="H59" s="215"/>
    </row>
    <row r="60" spans="1:8" x14ac:dyDescent="0.2">
      <c r="A60" s="88"/>
      <c r="B60" s="174" t="s">
        <v>22</v>
      </c>
      <c r="C60" s="175">
        <v>2120</v>
      </c>
      <c r="D60" s="176">
        <v>1264580</v>
      </c>
      <c r="E60" s="177">
        <f>SUM(E61:E64)</f>
        <v>-81</v>
      </c>
      <c r="F60" s="178">
        <f>SUM(F61:F64)</f>
        <v>-47721</v>
      </c>
      <c r="G60" s="179">
        <f>C60+E60</f>
        <v>2039</v>
      </c>
      <c r="H60" s="180">
        <f>D60+F60</f>
        <v>1216859</v>
      </c>
    </row>
    <row r="61" spans="1:8" x14ac:dyDescent="0.2">
      <c r="A61" s="88"/>
      <c r="B61" s="181" t="s">
        <v>13</v>
      </c>
      <c r="C61" s="187">
        <v>531</v>
      </c>
      <c r="D61" s="183">
        <v>316146</v>
      </c>
      <c r="E61" s="184">
        <v>-81</v>
      </c>
      <c r="F61" s="185">
        <v>-47721</v>
      </c>
      <c r="G61" s="94">
        <f t="shared" ref="G61:G64" si="20">C61+E61</f>
        <v>450</v>
      </c>
      <c r="H61" s="186">
        <f t="shared" ref="H61:H64" si="21">D61+F61</f>
        <v>268425</v>
      </c>
    </row>
    <row r="62" spans="1:8" x14ac:dyDescent="0.2">
      <c r="A62" s="88"/>
      <c r="B62" s="181" t="s">
        <v>7</v>
      </c>
      <c r="C62" s="187">
        <v>531</v>
      </c>
      <c r="D62" s="183">
        <v>316146</v>
      </c>
      <c r="E62" s="184">
        <v>0</v>
      </c>
      <c r="F62" s="185">
        <v>0</v>
      </c>
      <c r="G62" s="94">
        <f t="shared" si="20"/>
        <v>531</v>
      </c>
      <c r="H62" s="186">
        <f t="shared" si="21"/>
        <v>316146</v>
      </c>
    </row>
    <row r="63" spans="1:8" x14ac:dyDescent="0.2">
      <c r="A63" s="88"/>
      <c r="B63" s="181" t="s">
        <v>8</v>
      </c>
      <c r="C63" s="187">
        <v>531</v>
      </c>
      <c r="D63" s="183">
        <v>316146</v>
      </c>
      <c r="E63" s="184">
        <v>0</v>
      </c>
      <c r="F63" s="185">
        <v>0</v>
      </c>
      <c r="G63" s="94">
        <f t="shared" si="20"/>
        <v>531</v>
      </c>
      <c r="H63" s="186">
        <f t="shared" si="21"/>
        <v>316146</v>
      </c>
    </row>
    <row r="64" spans="1:8" x14ac:dyDescent="0.2">
      <c r="A64" s="88"/>
      <c r="B64" s="181" t="s">
        <v>9</v>
      </c>
      <c r="C64" s="187">
        <v>527</v>
      </c>
      <c r="D64" s="183">
        <v>316142</v>
      </c>
      <c r="E64" s="184">
        <v>0</v>
      </c>
      <c r="F64" s="185">
        <v>0</v>
      </c>
      <c r="G64" s="94">
        <f t="shared" si="20"/>
        <v>527</v>
      </c>
      <c r="H64" s="186">
        <f t="shared" si="21"/>
        <v>316142</v>
      </c>
    </row>
    <row r="65" spans="1:8" x14ac:dyDescent="0.2">
      <c r="A65" s="173" t="s">
        <v>41</v>
      </c>
      <c r="B65" s="215" t="s">
        <v>42</v>
      </c>
      <c r="C65" s="215"/>
      <c r="D65" s="215"/>
      <c r="E65" s="215"/>
      <c r="F65" s="215"/>
      <c r="G65" s="215"/>
      <c r="H65" s="215"/>
    </row>
    <row r="66" spans="1:8" x14ac:dyDescent="0.2">
      <c r="A66" s="88"/>
      <c r="B66" s="174" t="s">
        <v>22</v>
      </c>
      <c r="C66" s="175">
        <v>5000</v>
      </c>
      <c r="D66" s="176">
        <v>3388815</v>
      </c>
      <c r="E66" s="177">
        <f>SUM(E67:E70)</f>
        <v>-334</v>
      </c>
      <c r="F66" s="178">
        <f>SUM(F67:F70)</f>
        <v>-289571.5</v>
      </c>
      <c r="G66" s="179">
        <f>C66+E66</f>
        <v>4666</v>
      </c>
      <c r="H66" s="180">
        <f>D66+F66</f>
        <v>3099243.5</v>
      </c>
    </row>
    <row r="67" spans="1:8" x14ac:dyDescent="0.2">
      <c r="A67" s="88"/>
      <c r="B67" s="181" t="s">
        <v>13</v>
      </c>
      <c r="C67" s="182">
        <v>1250</v>
      </c>
      <c r="D67" s="183">
        <v>847204</v>
      </c>
      <c r="E67" s="184">
        <v>-334</v>
      </c>
      <c r="F67" s="185">
        <v>-289571.5</v>
      </c>
      <c r="G67" s="94">
        <f t="shared" ref="G67:G70" si="22">C67+E67</f>
        <v>916</v>
      </c>
      <c r="H67" s="186">
        <f t="shared" ref="H67:H70" si="23">D67+F67</f>
        <v>557632.5</v>
      </c>
    </row>
    <row r="68" spans="1:8" x14ac:dyDescent="0.2">
      <c r="A68" s="88"/>
      <c r="B68" s="181" t="s">
        <v>7</v>
      </c>
      <c r="C68" s="182">
        <v>1250</v>
      </c>
      <c r="D68" s="183">
        <v>847204</v>
      </c>
      <c r="E68" s="184">
        <v>0</v>
      </c>
      <c r="F68" s="185">
        <v>0</v>
      </c>
      <c r="G68" s="94">
        <f t="shared" si="22"/>
        <v>1250</v>
      </c>
      <c r="H68" s="186">
        <f t="shared" si="23"/>
        <v>847204</v>
      </c>
    </row>
    <row r="69" spans="1:8" x14ac:dyDescent="0.2">
      <c r="A69" s="88"/>
      <c r="B69" s="181" t="s">
        <v>8</v>
      </c>
      <c r="C69" s="182">
        <v>1250</v>
      </c>
      <c r="D69" s="183">
        <v>847204</v>
      </c>
      <c r="E69" s="184">
        <v>0</v>
      </c>
      <c r="F69" s="185">
        <v>0</v>
      </c>
      <c r="G69" s="94">
        <f t="shared" si="22"/>
        <v>1250</v>
      </c>
      <c r="H69" s="186">
        <f t="shared" si="23"/>
        <v>847204</v>
      </c>
    </row>
    <row r="70" spans="1:8" x14ac:dyDescent="0.2">
      <c r="A70" s="88"/>
      <c r="B70" s="181" t="s">
        <v>9</v>
      </c>
      <c r="C70" s="182">
        <v>1250</v>
      </c>
      <c r="D70" s="183">
        <v>847203</v>
      </c>
      <c r="E70" s="184">
        <v>0</v>
      </c>
      <c r="F70" s="185">
        <v>0</v>
      </c>
      <c r="G70" s="94">
        <f t="shared" si="22"/>
        <v>1250</v>
      </c>
      <c r="H70" s="186">
        <f t="shared" si="23"/>
        <v>847203</v>
      </c>
    </row>
    <row r="71" spans="1:8" x14ac:dyDescent="0.2">
      <c r="A71" s="173" t="s">
        <v>43</v>
      </c>
      <c r="B71" s="215" t="s">
        <v>44</v>
      </c>
      <c r="C71" s="215"/>
      <c r="D71" s="215"/>
      <c r="E71" s="215"/>
      <c r="F71" s="215"/>
      <c r="G71" s="215"/>
      <c r="H71" s="215"/>
    </row>
    <row r="72" spans="1:8" x14ac:dyDescent="0.2">
      <c r="A72" s="88"/>
      <c r="B72" s="174" t="s">
        <v>22</v>
      </c>
      <c r="C72" s="175">
        <v>1795</v>
      </c>
      <c r="D72" s="176">
        <v>1070718</v>
      </c>
      <c r="E72" s="177">
        <f>SUM(E73:E76)</f>
        <v>-223</v>
      </c>
      <c r="F72" s="178">
        <f>SUM(F73:F76)</f>
        <v>-132870</v>
      </c>
      <c r="G72" s="179">
        <f>C72+E72</f>
        <v>1572</v>
      </c>
      <c r="H72" s="180">
        <f>D72+F72</f>
        <v>937848</v>
      </c>
    </row>
    <row r="73" spans="1:8" x14ac:dyDescent="0.2">
      <c r="A73" s="88"/>
      <c r="B73" s="181" t="s">
        <v>13</v>
      </c>
      <c r="C73" s="187">
        <v>449</v>
      </c>
      <c r="D73" s="183">
        <v>267679</v>
      </c>
      <c r="E73" s="184">
        <v>-223</v>
      </c>
      <c r="F73" s="185">
        <v>-132870</v>
      </c>
      <c r="G73" s="94">
        <f t="shared" ref="G73:G76" si="24">C73+E73</f>
        <v>226</v>
      </c>
      <c r="H73" s="186">
        <f t="shared" ref="H73:H76" si="25">D73+F73</f>
        <v>134809</v>
      </c>
    </row>
    <row r="74" spans="1:8" x14ac:dyDescent="0.2">
      <c r="A74" s="88"/>
      <c r="B74" s="181" t="s">
        <v>7</v>
      </c>
      <c r="C74" s="187">
        <v>449</v>
      </c>
      <c r="D74" s="183">
        <v>267679</v>
      </c>
      <c r="E74" s="184">
        <v>0</v>
      </c>
      <c r="F74" s="185">
        <v>0</v>
      </c>
      <c r="G74" s="94">
        <f t="shared" si="24"/>
        <v>449</v>
      </c>
      <c r="H74" s="186">
        <f t="shared" si="25"/>
        <v>267679</v>
      </c>
    </row>
    <row r="75" spans="1:8" x14ac:dyDescent="0.2">
      <c r="A75" s="88"/>
      <c r="B75" s="181" t="s">
        <v>8</v>
      </c>
      <c r="C75" s="187">
        <v>449</v>
      </c>
      <c r="D75" s="183">
        <v>267679</v>
      </c>
      <c r="E75" s="184">
        <v>0</v>
      </c>
      <c r="F75" s="185">
        <v>0</v>
      </c>
      <c r="G75" s="94">
        <f t="shared" si="24"/>
        <v>449</v>
      </c>
      <c r="H75" s="186">
        <f t="shared" si="25"/>
        <v>267679</v>
      </c>
    </row>
    <row r="76" spans="1:8" x14ac:dyDescent="0.2">
      <c r="A76" s="88"/>
      <c r="B76" s="181" t="s">
        <v>9</v>
      </c>
      <c r="C76" s="187">
        <v>448</v>
      </c>
      <c r="D76" s="183">
        <v>267681</v>
      </c>
      <c r="E76" s="184">
        <v>0</v>
      </c>
      <c r="F76" s="185">
        <v>0</v>
      </c>
      <c r="G76" s="94">
        <f t="shared" si="24"/>
        <v>448</v>
      </c>
      <c r="H76" s="186">
        <f t="shared" si="25"/>
        <v>267681</v>
      </c>
    </row>
    <row r="77" spans="1:8" x14ac:dyDescent="0.2">
      <c r="A77" s="173" t="s">
        <v>45</v>
      </c>
      <c r="B77" s="215" t="s">
        <v>46</v>
      </c>
      <c r="C77" s="215"/>
      <c r="D77" s="215"/>
      <c r="E77" s="215"/>
      <c r="F77" s="215"/>
      <c r="G77" s="215"/>
      <c r="H77" s="215"/>
    </row>
    <row r="78" spans="1:8" x14ac:dyDescent="0.2">
      <c r="A78" s="88"/>
      <c r="B78" s="174" t="s">
        <v>22</v>
      </c>
      <c r="C78" s="175">
        <v>6175</v>
      </c>
      <c r="D78" s="176">
        <v>4374123</v>
      </c>
      <c r="E78" s="177">
        <f>SUM(E79:E82)</f>
        <v>-1366</v>
      </c>
      <c r="F78" s="178">
        <f>SUM(F79:F82)</f>
        <v>-987008.2</v>
      </c>
      <c r="G78" s="179">
        <f>C78+E78</f>
        <v>4809</v>
      </c>
      <c r="H78" s="180">
        <f>D78+F78</f>
        <v>3387114.8</v>
      </c>
    </row>
    <row r="79" spans="1:8" x14ac:dyDescent="0.2">
      <c r="A79" s="88"/>
      <c r="B79" s="181" t="s">
        <v>13</v>
      </c>
      <c r="C79" s="182">
        <v>1544</v>
      </c>
      <c r="D79" s="183">
        <v>1093531</v>
      </c>
      <c r="E79" s="184">
        <v>-1366</v>
      </c>
      <c r="F79" s="185">
        <v>-987008.2</v>
      </c>
      <c r="G79" s="94">
        <f t="shared" ref="G79:G82" si="26">C79+E79</f>
        <v>178</v>
      </c>
      <c r="H79" s="186">
        <f t="shared" ref="H79:H82" si="27">D79+F79</f>
        <v>106522.80000000005</v>
      </c>
    </row>
    <row r="80" spans="1:8" x14ac:dyDescent="0.2">
      <c r="A80" s="88"/>
      <c r="B80" s="181" t="s">
        <v>7</v>
      </c>
      <c r="C80" s="182">
        <v>1544</v>
      </c>
      <c r="D80" s="183">
        <v>1093531</v>
      </c>
      <c r="E80" s="184">
        <v>0</v>
      </c>
      <c r="F80" s="185">
        <v>0</v>
      </c>
      <c r="G80" s="94">
        <f t="shared" si="26"/>
        <v>1544</v>
      </c>
      <c r="H80" s="186">
        <f t="shared" si="27"/>
        <v>1093531</v>
      </c>
    </row>
    <row r="81" spans="1:8" x14ac:dyDescent="0.2">
      <c r="A81" s="88"/>
      <c r="B81" s="181" t="s">
        <v>8</v>
      </c>
      <c r="C81" s="182">
        <v>1544</v>
      </c>
      <c r="D81" s="183">
        <v>1093531</v>
      </c>
      <c r="E81" s="184">
        <v>0</v>
      </c>
      <c r="F81" s="185">
        <v>0</v>
      </c>
      <c r="G81" s="94">
        <f t="shared" si="26"/>
        <v>1544</v>
      </c>
      <c r="H81" s="186">
        <f t="shared" si="27"/>
        <v>1093531</v>
      </c>
    </row>
    <row r="82" spans="1:8" x14ac:dyDescent="0.2">
      <c r="A82" s="88"/>
      <c r="B82" s="181" t="s">
        <v>9</v>
      </c>
      <c r="C82" s="182">
        <v>1543</v>
      </c>
      <c r="D82" s="183">
        <v>1093530</v>
      </c>
      <c r="E82" s="184">
        <v>0</v>
      </c>
      <c r="F82" s="185">
        <v>0</v>
      </c>
      <c r="G82" s="94">
        <f t="shared" si="26"/>
        <v>1543</v>
      </c>
      <c r="H82" s="186">
        <f t="shared" si="27"/>
        <v>1093530</v>
      </c>
    </row>
    <row r="83" spans="1:8" x14ac:dyDescent="0.2">
      <c r="A83" s="173" t="s">
        <v>47</v>
      </c>
      <c r="B83" s="215" t="s">
        <v>48</v>
      </c>
      <c r="C83" s="215"/>
      <c r="D83" s="215"/>
      <c r="E83" s="215"/>
      <c r="F83" s="215"/>
      <c r="G83" s="215"/>
      <c r="H83" s="215"/>
    </row>
    <row r="84" spans="1:8" x14ac:dyDescent="0.2">
      <c r="A84" s="88"/>
      <c r="B84" s="174" t="s">
        <v>22</v>
      </c>
      <c r="C84" s="188">
        <v>470</v>
      </c>
      <c r="D84" s="176">
        <v>361618</v>
      </c>
      <c r="E84" s="177">
        <f>SUM(E85:E88)</f>
        <v>-120</v>
      </c>
      <c r="F84" s="178">
        <f>SUM(F85:F88)</f>
        <v>-90404</v>
      </c>
      <c r="G84" s="179">
        <f>C84+E84</f>
        <v>350</v>
      </c>
      <c r="H84" s="180">
        <f>D84+F84</f>
        <v>271214</v>
      </c>
    </row>
    <row r="85" spans="1:8" x14ac:dyDescent="0.2">
      <c r="A85" s="88"/>
      <c r="B85" s="181" t="s">
        <v>13</v>
      </c>
      <c r="C85" s="187">
        <v>120</v>
      </c>
      <c r="D85" s="183">
        <v>90404</v>
      </c>
      <c r="E85" s="184">
        <v>-120</v>
      </c>
      <c r="F85" s="185">
        <v>-90404</v>
      </c>
      <c r="G85" s="94">
        <f t="shared" ref="G85:G88" si="28">C85+E85</f>
        <v>0</v>
      </c>
      <c r="H85" s="186">
        <f t="shared" ref="H85:H88" si="29">D85+F85</f>
        <v>0</v>
      </c>
    </row>
    <row r="86" spans="1:8" x14ac:dyDescent="0.2">
      <c r="A86" s="88"/>
      <c r="B86" s="181" t="s">
        <v>7</v>
      </c>
      <c r="C86" s="187">
        <v>120</v>
      </c>
      <c r="D86" s="183">
        <v>90404</v>
      </c>
      <c r="E86" s="184">
        <v>0</v>
      </c>
      <c r="F86" s="185">
        <v>0</v>
      </c>
      <c r="G86" s="94">
        <f t="shared" si="28"/>
        <v>120</v>
      </c>
      <c r="H86" s="186">
        <f t="shared" si="29"/>
        <v>90404</v>
      </c>
    </row>
    <row r="87" spans="1:8" x14ac:dyDescent="0.2">
      <c r="A87" s="88"/>
      <c r="B87" s="181" t="s">
        <v>8</v>
      </c>
      <c r="C87" s="187">
        <v>120</v>
      </c>
      <c r="D87" s="183">
        <v>90404</v>
      </c>
      <c r="E87" s="184">
        <v>0</v>
      </c>
      <c r="F87" s="185">
        <v>0</v>
      </c>
      <c r="G87" s="94">
        <f t="shared" si="28"/>
        <v>120</v>
      </c>
      <c r="H87" s="186">
        <f t="shared" si="29"/>
        <v>90404</v>
      </c>
    </row>
    <row r="88" spans="1:8" x14ac:dyDescent="0.2">
      <c r="A88" s="88"/>
      <c r="B88" s="181" t="s">
        <v>9</v>
      </c>
      <c r="C88" s="187">
        <v>110</v>
      </c>
      <c r="D88" s="183">
        <v>90406</v>
      </c>
      <c r="E88" s="184">
        <v>0</v>
      </c>
      <c r="F88" s="185">
        <v>0</v>
      </c>
      <c r="G88" s="94">
        <f t="shared" si="28"/>
        <v>110</v>
      </c>
      <c r="H88" s="186">
        <f t="shared" si="29"/>
        <v>90406</v>
      </c>
    </row>
    <row r="89" spans="1:8" x14ac:dyDescent="0.2">
      <c r="A89" s="173" t="s">
        <v>49</v>
      </c>
      <c r="B89" s="215" t="s">
        <v>50</v>
      </c>
      <c r="C89" s="215"/>
      <c r="D89" s="215"/>
      <c r="E89" s="215"/>
      <c r="F89" s="215"/>
      <c r="G89" s="215"/>
      <c r="H89" s="215"/>
    </row>
    <row r="90" spans="1:8" x14ac:dyDescent="0.2">
      <c r="A90" s="88"/>
      <c r="B90" s="174" t="s">
        <v>22</v>
      </c>
      <c r="C90" s="175">
        <v>1000</v>
      </c>
      <c r="D90" s="176">
        <v>677763</v>
      </c>
      <c r="E90" s="177">
        <f>SUM(E91:E94)</f>
        <v>-98</v>
      </c>
      <c r="F90" s="178">
        <f>SUM(F91:F94)</f>
        <v>-67361.600000000006</v>
      </c>
      <c r="G90" s="179">
        <f>C90+E90</f>
        <v>902</v>
      </c>
      <c r="H90" s="180">
        <f>D90+F90</f>
        <v>610401.4</v>
      </c>
    </row>
    <row r="91" spans="1:8" x14ac:dyDescent="0.2">
      <c r="A91" s="88"/>
      <c r="B91" s="181" t="s">
        <v>13</v>
      </c>
      <c r="C91" s="187">
        <v>250</v>
      </c>
      <c r="D91" s="183">
        <v>169441</v>
      </c>
      <c r="E91" s="184">
        <v>-98</v>
      </c>
      <c r="F91" s="185">
        <v>-67361.600000000006</v>
      </c>
      <c r="G91" s="94">
        <f t="shared" ref="G91:G94" si="30">C91+E91</f>
        <v>152</v>
      </c>
      <c r="H91" s="186">
        <f t="shared" ref="H91:H94" si="31">D91+F91</f>
        <v>102079.4</v>
      </c>
    </row>
    <row r="92" spans="1:8" x14ac:dyDescent="0.2">
      <c r="A92" s="88"/>
      <c r="B92" s="181" t="s">
        <v>7</v>
      </c>
      <c r="C92" s="187">
        <v>250</v>
      </c>
      <c r="D92" s="183">
        <v>169441</v>
      </c>
      <c r="E92" s="184">
        <v>0</v>
      </c>
      <c r="F92" s="185">
        <v>0</v>
      </c>
      <c r="G92" s="94">
        <f t="shared" si="30"/>
        <v>250</v>
      </c>
      <c r="H92" s="186">
        <f t="shared" si="31"/>
        <v>169441</v>
      </c>
    </row>
    <row r="93" spans="1:8" x14ac:dyDescent="0.2">
      <c r="A93" s="88"/>
      <c r="B93" s="181" t="s">
        <v>8</v>
      </c>
      <c r="C93" s="187">
        <v>250</v>
      </c>
      <c r="D93" s="183">
        <v>169441</v>
      </c>
      <c r="E93" s="184">
        <v>0</v>
      </c>
      <c r="F93" s="185">
        <v>0</v>
      </c>
      <c r="G93" s="94">
        <f t="shared" si="30"/>
        <v>250</v>
      </c>
      <c r="H93" s="186">
        <f t="shared" si="31"/>
        <v>169441</v>
      </c>
    </row>
    <row r="94" spans="1:8" x14ac:dyDescent="0.2">
      <c r="A94" s="88"/>
      <c r="B94" s="181" t="s">
        <v>9</v>
      </c>
      <c r="C94" s="187">
        <v>250</v>
      </c>
      <c r="D94" s="183">
        <v>169440</v>
      </c>
      <c r="E94" s="184">
        <v>0</v>
      </c>
      <c r="F94" s="185">
        <v>0</v>
      </c>
      <c r="G94" s="94">
        <f t="shared" si="30"/>
        <v>250</v>
      </c>
      <c r="H94" s="186">
        <f t="shared" si="31"/>
        <v>169440</v>
      </c>
    </row>
    <row r="95" spans="1:8" x14ac:dyDescent="0.2">
      <c r="A95" s="173" t="s">
        <v>51</v>
      </c>
      <c r="B95" s="215" t="s">
        <v>52</v>
      </c>
      <c r="C95" s="215"/>
      <c r="D95" s="215"/>
      <c r="E95" s="215"/>
      <c r="F95" s="215"/>
      <c r="G95" s="215"/>
      <c r="H95" s="215"/>
    </row>
    <row r="96" spans="1:8" x14ac:dyDescent="0.2">
      <c r="A96" s="88"/>
      <c r="B96" s="174" t="s">
        <v>22</v>
      </c>
      <c r="C96" s="188">
        <v>530</v>
      </c>
      <c r="D96" s="176">
        <v>316145</v>
      </c>
      <c r="E96" s="177">
        <f>SUM(E97:E100)</f>
        <v>-134</v>
      </c>
      <c r="F96" s="178">
        <f>SUM(F97:F100)</f>
        <v>-79035</v>
      </c>
      <c r="G96" s="179">
        <f>C96+E96</f>
        <v>396</v>
      </c>
      <c r="H96" s="180">
        <f>D96+F96</f>
        <v>237110</v>
      </c>
    </row>
    <row r="97" spans="1:8" x14ac:dyDescent="0.2">
      <c r="A97" s="88"/>
      <c r="B97" s="181" t="s">
        <v>13</v>
      </c>
      <c r="C97" s="187">
        <v>134</v>
      </c>
      <c r="D97" s="183">
        <v>79035</v>
      </c>
      <c r="E97" s="184">
        <v>-134</v>
      </c>
      <c r="F97" s="185">
        <v>-79035</v>
      </c>
      <c r="G97" s="94">
        <f t="shared" ref="G97:G100" si="32">C97+E97</f>
        <v>0</v>
      </c>
      <c r="H97" s="186">
        <f t="shared" ref="H97:H100" si="33">D97+F97</f>
        <v>0</v>
      </c>
    </row>
    <row r="98" spans="1:8" x14ac:dyDescent="0.2">
      <c r="A98" s="88"/>
      <c r="B98" s="181" t="s">
        <v>7</v>
      </c>
      <c r="C98" s="187">
        <v>134</v>
      </c>
      <c r="D98" s="183">
        <v>79035</v>
      </c>
      <c r="E98" s="184">
        <v>0</v>
      </c>
      <c r="F98" s="185">
        <v>0</v>
      </c>
      <c r="G98" s="94">
        <f t="shared" si="32"/>
        <v>134</v>
      </c>
      <c r="H98" s="186">
        <f t="shared" si="33"/>
        <v>79035</v>
      </c>
    </row>
    <row r="99" spans="1:8" x14ac:dyDescent="0.2">
      <c r="A99" s="88"/>
      <c r="B99" s="181" t="s">
        <v>8</v>
      </c>
      <c r="C99" s="187">
        <v>134</v>
      </c>
      <c r="D99" s="183">
        <v>79035</v>
      </c>
      <c r="E99" s="184">
        <v>0</v>
      </c>
      <c r="F99" s="185">
        <v>0</v>
      </c>
      <c r="G99" s="94">
        <f t="shared" si="32"/>
        <v>134</v>
      </c>
      <c r="H99" s="186">
        <f t="shared" si="33"/>
        <v>79035</v>
      </c>
    </row>
    <row r="100" spans="1:8" x14ac:dyDescent="0.2">
      <c r="A100" s="88"/>
      <c r="B100" s="181" t="s">
        <v>9</v>
      </c>
      <c r="C100" s="187">
        <v>128</v>
      </c>
      <c r="D100" s="183">
        <v>79040</v>
      </c>
      <c r="E100" s="184">
        <v>0</v>
      </c>
      <c r="F100" s="185">
        <v>0</v>
      </c>
      <c r="G100" s="94">
        <f t="shared" si="32"/>
        <v>128</v>
      </c>
      <c r="H100" s="186">
        <f t="shared" si="33"/>
        <v>79040</v>
      </c>
    </row>
    <row r="101" spans="1:8" x14ac:dyDescent="0.2">
      <c r="A101" s="173" t="s">
        <v>53</v>
      </c>
      <c r="B101" s="215" t="s">
        <v>54</v>
      </c>
      <c r="C101" s="215"/>
      <c r="D101" s="215"/>
      <c r="E101" s="215"/>
      <c r="F101" s="215"/>
      <c r="G101" s="215"/>
      <c r="H101" s="215"/>
    </row>
    <row r="102" spans="1:8" x14ac:dyDescent="0.2">
      <c r="A102" s="88"/>
      <c r="B102" s="174" t="s">
        <v>22</v>
      </c>
      <c r="C102" s="188">
        <v>530</v>
      </c>
      <c r="D102" s="176">
        <v>316145</v>
      </c>
      <c r="E102" s="177">
        <f>SUM(E103:E106)</f>
        <v>27</v>
      </c>
      <c r="F102" s="178">
        <f>SUM(F103:F106)</f>
        <v>15807.5</v>
      </c>
      <c r="G102" s="179">
        <f>C102+E102</f>
        <v>557</v>
      </c>
      <c r="H102" s="180">
        <f>D102+F102</f>
        <v>331952.5</v>
      </c>
    </row>
    <row r="103" spans="1:8" x14ac:dyDescent="0.2">
      <c r="A103" s="88"/>
      <c r="B103" s="181" t="s">
        <v>13</v>
      </c>
      <c r="C103" s="187">
        <v>132</v>
      </c>
      <c r="D103" s="183">
        <v>79036</v>
      </c>
      <c r="E103" s="184">
        <v>27</v>
      </c>
      <c r="F103" s="185">
        <v>15807.5</v>
      </c>
      <c r="G103" s="94">
        <f t="shared" ref="G103:G106" si="34">C103+E103</f>
        <v>159</v>
      </c>
      <c r="H103" s="186">
        <f t="shared" ref="H103:H106" si="35">D103+F103</f>
        <v>94843.5</v>
      </c>
    </row>
    <row r="104" spans="1:8" x14ac:dyDescent="0.2">
      <c r="A104" s="88"/>
      <c r="B104" s="181" t="s">
        <v>7</v>
      </c>
      <c r="C104" s="187">
        <v>132</v>
      </c>
      <c r="D104" s="183">
        <v>79036</v>
      </c>
      <c r="E104" s="184">
        <v>0</v>
      </c>
      <c r="F104" s="185">
        <v>0</v>
      </c>
      <c r="G104" s="94">
        <f t="shared" si="34"/>
        <v>132</v>
      </c>
      <c r="H104" s="186">
        <f t="shared" si="35"/>
        <v>79036</v>
      </c>
    </row>
    <row r="105" spans="1:8" x14ac:dyDescent="0.2">
      <c r="A105" s="88"/>
      <c r="B105" s="181" t="s">
        <v>8</v>
      </c>
      <c r="C105" s="187">
        <v>132</v>
      </c>
      <c r="D105" s="183">
        <v>79036</v>
      </c>
      <c r="E105" s="184">
        <v>0</v>
      </c>
      <c r="F105" s="185">
        <v>0</v>
      </c>
      <c r="G105" s="94">
        <f t="shared" si="34"/>
        <v>132</v>
      </c>
      <c r="H105" s="186">
        <f t="shared" si="35"/>
        <v>79036</v>
      </c>
    </row>
    <row r="106" spans="1:8" x14ac:dyDescent="0.2">
      <c r="A106" s="88"/>
      <c r="B106" s="181" t="s">
        <v>9</v>
      </c>
      <c r="C106" s="187">
        <v>134</v>
      </c>
      <c r="D106" s="183">
        <v>79037</v>
      </c>
      <c r="E106" s="184">
        <v>0</v>
      </c>
      <c r="F106" s="185">
        <v>0</v>
      </c>
      <c r="G106" s="94">
        <f t="shared" si="34"/>
        <v>134</v>
      </c>
      <c r="H106" s="186">
        <f t="shared" si="35"/>
        <v>79037</v>
      </c>
    </row>
    <row r="107" spans="1:8" x14ac:dyDescent="0.2">
      <c r="A107" s="173" t="s">
        <v>55</v>
      </c>
      <c r="B107" s="215" t="s">
        <v>56</v>
      </c>
      <c r="C107" s="215"/>
      <c r="D107" s="215"/>
      <c r="E107" s="215"/>
      <c r="F107" s="215"/>
      <c r="G107" s="215"/>
      <c r="H107" s="215"/>
    </row>
    <row r="108" spans="1:8" x14ac:dyDescent="0.2">
      <c r="A108" s="88"/>
      <c r="B108" s="174" t="s">
        <v>22</v>
      </c>
      <c r="C108" s="175">
        <v>8000</v>
      </c>
      <c r="D108" s="176">
        <v>5422104</v>
      </c>
      <c r="E108" s="177">
        <f>SUM(E109:E112)</f>
        <v>-1502</v>
      </c>
      <c r="F108" s="178">
        <f>SUM(F109:F112)</f>
        <v>-1039450</v>
      </c>
      <c r="G108" s="179">
        <f>C108+E108</f>
        <v>6498</v>
      </c>
      <c r="H108" s="180">
        <f>D108+F108</f>
        <v>4382654</v>
      </c>
    </row>
    <row r="109" spans="1:8" x14ac:dyDescent="0.2">
      <c r="A109" s="88"/>
      <c r="B109" s="181" t="s">
        <v>13</v>
      </c>
      <c r="C109" s="182">
        <v>2000</v>
      </c>
      <c r="D109" s="183">
        <v>1355526</v>
      </c>
      <c r="E109" s="184">
        <v>-1502</v>
      </c>
      <c r="F109" s="185">
        <v>-1039450</v>
      </c>
      <c r="G109" s="94">
        <f t="shared" ref="G109:G112" si="36">C109+E109</f>
        <v>498</v>
      </c>
      <c r="H109" s="186">
        <f t="shared" ref="H109:H112" si="37">D109+F109</f>
        <v>316076</v>
      </c>
    </row>
    <row r="110" spans="1:8" x14ac:dyDescent="0.2">
      <c r="A110" s="88"/>
      <c r="B110" s="181" t="s">
        <v>7</v>
      </c>
      <c r="C110" s="182">
        <v>2000</v>
      </c>
      <c r="D110" s="183">
        <v>1355526</v>
      </c>
      <c r="E110" s="184">
        <v>0</v>
      </c>
      <c r="F110" s="185">
        <v>0</v>
      </c>
      <c r="G110" s="94">
        <f t="shared" si="36"/>
        <v>2000</v>
      </c>
      <c r="H110" s="186">
        <f t="shared" si="37"/>
        <v>1355526</v>
      </c>
    </row>
    <row r="111" spans="1:8" x14ac:dyDescent="0.2">
      <c r="A111" s="88"/>
      <c r="B111" s="181" t="s">
        <v>8</v>
      </c>
      <c r="C111" s="182">
        <v>2000</v>
      </c>
      <c r="D111" s="183">
        <v>1355526</v>
      </c>
      <c r="E111" s="184">
        <v>0</v>
      </c>
      <c r="F111" s="185">
        <v>0</v>
      </c>
      <c r="G111" s="94">
        <f t="shared" si="36"/>
        <v>2000</v>
      </c>
      <c r="H111" s="186">
        <f t="shared" si="37"/>
        <v>1355526</v>
      </c>
    </row>
    <row r="112" spans="1:8" x14ac:dyDescent="0.2">
      <c r="A112" s="88"/>
      <c r="B112" s="181" t="s">
        <v>9</v>
      </c>
      <c r="C112" s="182">
        <v>2000</v>
      </c>
      <c r="D112" s="183">
        <v>1355526</v>
      </c>
      <c r="E112" s="184">
        <v>0</v>
      </c>
      <c r="F112" s="185">
        <v>0</v>
      </c>
      <c r="G112" s="94">
        <f t="shared" si="36"/>
        <v>2000</v>
      </c>
      <c r="H112" s="186">
        <f t="shared" si="37"/>
        <v>1355526</v>
      </c>
    </row>
    <row r="113" spans="1:8" x14ac:dyDescent="0.2">
      <c r="A113" s="173" t="s">
        <v>57</v>
      </c>
      <c r="B113" s="215" t="s">
        <v>58</v>
      </c>
      <c r="C113" s="215"/>
      <c r="D113" s="215"/>
      <c r="E113" s="215"/>
      <c r="F113" s="215"/>
      <c r="G113" s="215"/>
      <c r="H113" s="215"/>
    </row>
    <row r="114" spans="1:8" x14ac:dyDescent="0.2">
      <c r="A114" s="88"/>
      <c r="B114" s="174" t="s">
        <v>22</v>
      </c>
      <c r="C114" s="175">
        <v>1000</v>
      </c>
      <c r="D114" s="176">
        <v>677763</v>
      </c>
      <c r="E114" s="177">
        <f>SUM(E115:E118)</f>
        <v>-252</v>
      </c>
      <c r="F114" s="178">
        <f>SUM(F115:F118)</f>
        <v>-169440</v>
      </c>
      <c r="G114" s="179">
        <f>C114+E114</f>
        <v>748</v>
      </c>
      <c r="H114" s="180">
        <f>D114+F114</f>
        <v>508323</v>
      </c>
    </row>
    <row r="115" spans="1:8" x14ac:dyDescent="0.2">
      <c r="A115" s="88"/>
      <c r="B115" s="181" t="s">
        <v>13</v>
      </c>
      <c r="C115" s="187">
        <v>252</v>
      </c>
      <c r="D115" s="183">
        <v>169440</v>
      </c>
      <c r="E115" s="184">
        <v>-252</v>
      </c>
      <c r="F115" s="185">
        <v>-169440</v>
      </c>
      <c r="G115" s="94">
        <f t="shared" ref="G115:G118" si="38">C115+E115</f>
        <v>0</v>
      </c>
      <c r="H115" s="186">
        <f t="shared" ref="H115:H118" si="39">D115+F115</f>
        <v>0</v>
      </c>
    </row>
    <row r="116" spans="1:8" x14ac:dyDescent="0.2">
      <c r="A116" s="88"/>
      <c r="B116" s="181" t="s">
        <v>7</v>
      </c>
      <c r="C116" s="187">
        <v>252</v>
      </c>
      <c r="D116" s="183">
        <v>169440</v>
      </c>
      <c r="E116" s="184">
        <v>0</v>
      </c>
      <c r="F116" s="185">
        <v>0</v>
      </c>
      <c r="G116" s="94">
        <f t="shared" si="38"/>
        <v>252</v>
      </c>
      <c r="H116" s="186">
        <f t="shared" si="39"/>
        <v>169440</v>
      </c>
    </row>
    <row r="117" spans="1:8" x14ac:dyDescent="0.2">
      <c r="A117" s="88"/>
      <c r="B117" s="181" t="s">
        <v>8</v>
      </c>
      <c r="C117" s="187">
        <v>252</v>
      </c>
      <c r="D117" s="183">
        <v>169440</v>
      </c>
      <c r="E117" s="184">
        <v>0</v>
      </c>
      <c r="F117" s="185">
        <v>0</v>
      </c>
      <c r="G117" s="94">
        <f t="shared" si="38"/>
        <v>252</v>
      </c>
      <c r="H117" s="186">
        <f t="shared" si="39"/>
        <v>169440</v>
      </c>
    </row>
    <row r="118" spans="1:8" x14ac:dyDescent="0.2">
      <c r="A118" s="88"/>
      <c r="B118" s="181" t="s">
        <v>9</v>
      </c>
      <c r="C118" s="187">
        <v>244</v>
      </c>
      <c r="D118" s="183">
        <v>169443</v>
      </c>
      <c r="E118" s="184">
        <v>0</v>
      </c>
      <c r="F118" s="185">
        <v>0</v>
      </c>
      <c r="G118" s="94">
        <f t="shared" si="38"/>
        <v>244</v>
      </c>
      <c r="H118" s="186">
        <f t="shared" si="39"/>
        <v>169443</v>
      </c>
    </row>
    <row r="119" spans="1:8" x14ac:dyDescent="0.2">
      <c r="A119" s="173" t="s">
        <v>59</v>
      </c>
      <c r="B119" s="215" t="s">
        <v>60</v>
      </c>
      <c r="C119" s="215"/>
      <c r="D119" s="215"/>
      <c r="E119" s="215"/>
      <c r="F119" s="215"/>
      <c r="G119" s="215"/>
      <c r="H119" s="215"/>
    </row>
    <row r="120" spans="1:8" x14ac:dyDescent="0.2">
      <c r="A120" s="88"/>
      <c r="B120" s="174" t="s">
        <v>22</v>
      </c>
      <c r="C120" s="188">
        <v>530</v>
      </c>
      <c r="D120" s="176">
        <v>316145</v>
      </c>
      <c r="E120" s="177">
        <f>SUM(E121:E124)</f>
        <v>-134</v>
      </c>
      <c r="F120" s="178">
        <f>SUM(F121:F124)</f>
        <v>-79035</v>
      </c>
      <c r="G120" s="179">
        <f>C120+E120</f>
        <v>396</v>
      </c>
      <c r="H120" s="180">
        <f>D120+F120</f>
        <v>237110</v>
      </c>
    </row>
    <row r="121" spans="1:8" x14ac:dyDescent="0.2">
      <c r="A121" s="88"/>
      <c r="B121" s="181" t="s">
        <v>13</v>
      </c>
      <c r="C121" s="187">
        <v>134</v>
      </c>
      <c r="D121" s="183">
        <v>79035</v>
      </c>
      <c r="E121" s="184">
        <v>-134</v>
      </c>
      <c r="F121" s="185">
        <v>-79035</v>
      </c>
      <c r="G121" s="94">
        <f t="shared" ref="G121:G124" si="40">C121+E121</f>
        <v>0</v>
      </c>
      <c r="H121" s="186">
        <f t="shared" ref="H121:H124" si="41">D121+F121</f>
        <v>0</v>
      </c>
    </row>
    <row r="122" spans="1:8" x14ac:dyDescent="0.2">
      <c r="A122" s="88"/>
      <c r="B122" s="181" t="s">
        <v>7</v>
      </c>
      <c r="C122" s="187">
        <v>134</v>
      </c>
      <c r="D122" s="183">
        <v>79035</v>
      </c>
      <c r="E122" s="184">
        <v>0</v>
      </c>
      <c r="F122" s="185">
        <v>0</v>
      </c>
      <c r="G122" s="94">
        <f t="shared" si="40"/>
        <v>134</v>
      </c>
      <c r="H122" s="186">
        <f t="shared" si="41"/>
        <v>79035</v>
      </c>
    </row>
    <row r="123" spans="1:8" x14ac:dyDescent="0.2">
      <c r="A123" s="88"/>
      <c r="B123" s="181" t="s">
        <v>8</v>
      </c>
      <c r="C123" s="187">
        <v>134</v>
      </c>
      <c r="D123" s="183">
        <v>79035</v>
      </c>
      <c r="E123" s="184">
        <v>0</v>
      </c>
      <c r="F123" s="185">
        <v>0</v>
      </c>
      <c r="G123" s="94">
        <f t="shared" si="40"/>
        <v>134</v>
      </c>
      <c r="H123" s="186">
        <f t="shared" si="41"/>
        <v>79035</v>
      </c>
    </row>
    <row r="124" spans="1:8" x14ac:dyDescent="0.2">
      <c r="A124" s="88"/>
      <c r="B124" s="181" t="s">
        <v>9</v>
      </c>
      <c r="C124" s="187">
        <v>128</v>
      </c>
      <c r="D124" s="183">
        <v>79040</v>
      </c>
      <c r="E124" s="184">
        <v>0</v>
      </c>
      <c r="F124" s="185">
        <v>0</v>
      </c>
      <c r="G124" s="94">
        <f t="shared" si="40"/>
        <v>128</v>
      </c>
      <c r="H124" s="186">
        <f t="shared" si="41"/>
        <v>79040</v>
      </c>
    </row>
    <row r="125" spans="1:8" x14ac:dyDescent="0.2">
      <c r="A125" s="173" t="s">
        <v>61</v>
      </c>
      <c r="B125" s="215" t="s">
        <v>62</v>
      </c>
      <c r="C125" s="215"/>
      <c r="D125" s="215"/>
      <c r="E125" s="215"/>
      <c r="F125" s="215"/>
      <c r="G125" s="215"/>
      <c r="H125" s="215"/>
    </row>
    <row r="126" spans="1:8" x14ac:dyDescent="0.2">
      <c r="A126" s="88"/>
      <c r="B126" s="174" t="s">
        <v>22</v>
      </c>
      <c r="C126" s="175">
        <v>6000</v>
      </c>
      <c r="D126" s="176">
        <v>4066578</v>
      </c>
      <c r="E126" s="177">
        <f>SUM(E127:E130)</f>
        <v>-132</v>
      </c>
      <c r="F126" s="178">
        <f>SUM(F127:F130)</f>
        <v>-114874.6</v>
      </c>
      <c r="G126" s="179">
        <f>C126+E126</f>
        <v>5868</v>
      </c>
      <c r="H126" s="180">
        <f>D126+F126</f>
        <v>3951703.4</v>
      </c>
    </row>
    <row r="127" spans="1:8" x14ac:dyDescent="0.2">
      <c r="A127" s="88"/>
      <c r="B127" s="181" t="s">
        <v>13</v>
      </c>
      <c r="C127" s="182">
        <v>1500</v>
      </c>
      <c r="D127" s="183">
        <v>1016645</v>
      </c>
      <c r="E127" s="184">
        <v>-132</v>
      </c>
      <c r="F127" s="185">
        <v>-114874.6</v>
      </c>
      <c r="G127" s="94">
        <f t="shared" ref="G127:G130" si="42">C127+E127</f>
        <v>1368</v>
      </c>
      <c r="H127" s="186">
        <f t="shared" ref="H127:H130" si="43">D127+F127</f>
        <v>901770.4</v>
      </c>
    </row>
    <row r="128" spans="1:8" x14ac:dyDescent="0.2">
      <c r="A128" s="88"/>
      <c r="B128" s="181" t="s">
        <v>7</v>
      </c>
      <c r="C128" s="182">
        <v>1500</v>
      </c>
      <c r="D128" s="183">
        <v>1016645</v>
      </c>
      <c r="E128" s="184">
        <v>0</v>
      </c>
      <c r="F128" s="185">
        <v>0</v>
      </c>
      <c r="G128" s="94">
        <f t="shared" si="42"/>
        <v>1500</v>
      </c>
      <c r="H128" s="186">
        <f t="shared" si="43"/>
        <v>1016645</v>
      </c>
    </row>
    <row r="129" spans="1:8" x14ac:dyDescent="0.2">
      <c r="A129" s="88"/>
      <c r="B129" s="181" t="s">
        <v>8</v>
      </c>
      <c r="C129" s="182">
        <v>1500</v>
      </c>
      <c r="D129" s="183">
        <v>1016645</v>
      </c>
      <c r="E129" s="184">
        <v>0</v>
      </c>
      <c r="F129" s="185">
        <v>0</v>
      </c>
      <c r="G129" s="94">
        <f t="shared" si="42"/>
        <v>1500</v>
      </c>
      <c r="H129" s="186">
        <f t="shared" si="43"/>
        <v>1016645</v>
      </c>
    </row>
    <row r="130" spans="1:8" x14ac:dyDescent="0.2">
      <c r="A130" s="88"/>
      <c r="B130" s="181" t="s">
        <v>9</v>
      </c>
      <c r="C130" s="182">
        <v>1500</v>
      </c>
      <c r="D130" s="183">
        <v>1016643</v>
      </c>
      <c r="E130" s="184">
        <v>0</v>
      </c>
      <c r="F130" s="185">
        <v>0</v>
      </c>
      <c r="G130" s="94">
        <f t="shared" si="42"/>
        <v>1500</v>
      </c>
      <c r="H130" s="186">
        <f t="shared" si="43"/>
        <v>1016643</v>
      </c>
    </row>
    <row r="131" spans="1:8" x14ac:dyDescent="0.2">
      <c r="A131" s="173" t="s">
        <v>63</v>
      </c>
      <c r="B131" s="215" t="s">
        <v>64</v>
      </c>
      <c r="C131" s="215"/>
      <c r="D131" s="215"/>
      <c r="E131" s="215"/>
      <c r="F131" s="215"/>
      <c r="G131" s="215"/>
      <c r="H131" s="215"/>
    </row>
    <row r="132" spans="1:8" x14ac:dyDescent="0.2">
      <c r="A132" s="88"/>
      <c r="B132" s="174" t="s">
        <v>22</v>
      </c>
      <c r="C132" s="175">
        <v>3470</v>
      </c>
      <c r="D132" s="176">
        <v>2394907</v>
      </c>
      <c r="E132" s="177">
        <f>SUM(E133:E136)</f>
        <v>-85</v>
      </c>
      <c r="F132" s="178">
        <f>SUM(F133:F136)</f>
        <v>-72362.8</v>
      </c>
      <c r="G132" s="179">
        <f>C132+E132</f>
        <v>3385</v>
      </c>
      <c r="H132" s="180">
        <f>D132+F132</f>
        <v>2322544.2000000002</v>
      </c>
    </row>
    <row r="133" spans="1:8" x14ac:dyDescent="0.2">
      <c r="A133" s="88"/>
      <c r="B133" s="181" t="s">
        <v>13</v>
      </c>
      <c r="C133" s="187">
        <v>868</v>
      </c>
      <c r="D133" s="183">
        <v>598727</v>
      </c>
      <c r="E133" s="184">
        <v>-85</v>
      </c>
      <c r="F133" s="185">
        <v>-72362.8</v>
      </c>
      <c r="G133" s="94">
        <f t="shared" ref="G133:G136" si="44">C133+E133</f>
        <v>783</v>
      </c>
      <c r="H133" s="186">
        <f t="shared" ref="H133:H136" si="45">D133+F133</f>
        <v>526364.19999999995</v>
      </c>
    </row>
    <row r="134" spans="1:8" x14ac:dyDescent="0.2">
      <c r="A134" s="88"/>
      <c r="B134" s="181" t="s">
        <v>7</v>
      </c>
      <c r="C134" s="187">
        <v>868</v>
      </c>
      <c r="D134" s="183">
        <v>598727</v>
      </c>
      <c r="E134" s="184">
        <v>0</v>
      </c>
      <c r="F134" s="185">
        <v>0</v>
      </c>
      <c r="G134" s="94">
        <f t="shared" si="44"/>
        <v>868</v>
      </c>
      <c r="H134" s="186">
        <f t="shared" si="45"/>
        <v>598727</v>
      </c>
    </row>
    <row r="135" spans="1:8" x14ac:dyDescent="0.2">
      <c r="A135" s="88"/>
      <c r="B135" s="181" t="s">
        <v>8</v>
      </c>
      <c r="C135" s="187">
        <v>868</v>
      </c>
      <c r="D135" s="183">
        <v>598727</v>
      </c>
      <c r="E135" s="184">
        <v>0</v>
      </c>
      <c r="F135" s="185">
        <v>0</v>
      </c>
      <c r="G135" s="94">
        <f t="shared" si="44"/>
        <v>868</v>
      </c>
      <c r="H135" s="186">
        <f t="shared" si="45"/>
        <v>598727</v>
      </c>
    </row>
    <row r="136" spans="1:8" x14ac:dyDescent="0.2">
      <c r="A136" s="88"/>
      <c r="B136" s="181" t="s">
        <v>9</v>
      </c>
      <c r="C136" s="187">
        <v>866</v>
      </c>
      <c r="D136" s="183">
        <v>598726</v>
      </c>
      <c r="E136" s="184">
        <v>0</v>
      </c>
      <c r="F136" s="185">
        <v>0</v>
      </c>
      <c r="G136" s="94">
        <f t="shared" si="44"/>
        <v>866</v>
      </c>
      <c r="H136" s="186">
        <f t="shared" si="45"/>
        <v>598726</v>
      </c>
    </row>
    <row r="137" spans="1:8" x14ac:dyDescent="0.2">
      <c r="A137" s="173" t="s">
        <v>65</v>
      </c>
      <c r="B137" s="215" t="s">
        <v>66</v>
      </c>
      <c r="C137" s="215"/>
      <c r="D137" s="215"/>
      <c r="E137" s="215"/>
      <c r="F137" s="215"/>
      <c r="G137" s="215"/>
      <c r="H137" s="215"/>
    </row>
    <row r="138" spans="1:8" x14ac:dyDescent="0.2">
      <c r="A138" s="88"/>
      <c r="B138" s="174" t="s">
        <v>22</v>
      </c>
      <c r="C138" s="175">
        <v>2000</v>
      </c>
      <c r="D138" s="176">
        <v>1355526</v>
      </c>
      <c r="E138" s="177">
        <f>SUM(E139:E142)</f>
        <v>-285</v>
      </c>
      <c r="F138" s="178">
        <f>SUM(F139:F142)</f>
        <v>-210633.5</v>
      </c>
      <c r="G138" s="179">
        <f>C138+E138</f>
        <v>1715</v>
      </c>
      <c r="H138" s="180">
        <f>D138+F138</f>
        <v>1144892.5</v>
      </c>
    </row>
    <row r="139" spans="1:8" x14ac:dyDescent="0.2">
      <c r="A139" s="88"/>
      <c r="B139" s="181" t="s">
        <v>13</v>
      </c>
      <c r="C139" s="187">
        <v>500</v>
      </c>
      <c r="D139" s="183">
        <v>338881</v>
      </c>
      <c r="E139" s="184">
        <v>-285</v>
      </c>
      <c r="F139" s="185">
        <v>-210633.5</v>
      </c>
      <c r="G139" s="94">
        <f t="shared" ref="G139:G142" si="46">C139+E139</f>
        <v>215</v>
      </c>
      <c r="H139" s="186">
        <f t="shared" ref="H139:H142" si="47">D139+F139</f>
        <v>128247.5</v>
      </c>
    </row>
    <row r="140" spans="1:8" x14ac:dyDescent="0.2">
      <c r="A140" s="88"/>
      <c r="B140" s="181" t="s">
        <v>7</v>
      </c>
      <c r="C140" s="187">
        <v>500</v>
      </c>
      <c r="D140" s="183">
        <v>338881</v>
      </c>
      <c r="E140" s="184">
        <v>0</v>
      </c>
      <c r="F140" s="185">
        <v>0</v>
      </c>
      <c r="G140" s="94">
        <f t="shared" si="46"/>
        <v>500</v>
      </c>
      <c r="H140" s="186">
        <f t="shared" si="47"/>
        <v>338881</v>
      </c>
    </row>
    <row r="141" spans="1:8" x14ac:dyDescent="0.2">
      <c r="A141" s="88"/>
      <c r="B141" s="181" t="s">
        <v>8</v>
      </c>
      <c r="C141" s="187">
        <v>500</v>
      </c>
      <c r="D141" s="183">
        <v>338881</v>
      </c>
      <c r="E141" s="184">
        <v>0</v>
      </c>
      <c r="F141" s="185">
        <v>0</v>
      </c>
      <c r="G141" s="94">
        <f t="shared" si="46"/>
        <v>500</v>
      </c>
      <c r="H141" s="186">
        <f t="shared" si="47"/>
        <v>338881</v>
      </c>
    </row>
    <row r="142" spans="1:8" x14ac:dyDescent="0.2">
      <c r="A142" s="88"/>
      <c r="B142" s="181" t="s">
        <v>9</v>
      </c>
      <c r="C142" s="187">
        <v>500</v>
      </c>
      <c r="D142" s="183">
        <v>338883</v>
      </c>
      <c r="E142" s="184">
        <v>0</v>
      </c>
      <c r="F142" s="185">
        <v>0</v>
      </c>
      <c r="G142" s="94">
        <f t="shared" si="46"/>
        <v>500</v>
      </c>
      <c r="H142" s="186">
        <f t="shared" si="47"/>
        <v>338883</v>
      </c>
    </row>
    <row r="143" spans="1:8" x14ac:dyDescent="0.2">
      <c r="A143" s="173" t="s">
        <v>67</v>
      </c>
      <c r="B143" s="215" t="s">
        <v>68</v>
      </c>
      <c r="C143" s="215"/>
      <c r="D143" s="215"/>
      <c r="E143" s="215"/>
      <c r="F143" s="215"/>
      <c r="G143" s="215"/>
      <c r="H143" s="215"/>
    </row>
    <row r="144" spans="1:8" x14ac:dyDescent="0.2">
      <c r="A144" s="88"/>
      <c r="B144" s="174" t="s">
        <v>22</v>
      </c>
      <c r="C144" s="175">
        <v>1500</v>
      </c>
      <c r="D144" s="176">
        <v>1016645</v>
      </c>
      <c r="E144" s="177">
        <f>SUM(E145:E148)</f>
        <v>-243</v>
      </c>
      <c r="F144" s="178">
        <f>SUM(F145:F148)</f>
        <v>-175424</v>
      </c>
      <c r="G144" s="179">
        <f>C144+E144</f>
        <v>1257</v>
      </c>
      <c r="H144" s="180">
        <f>D144+F144</f>
        <v>841221</v>
      </c>
    </row>
    <row r="145" spans="1:8" x14ac:dyDescent="0.2">
      <c r="A145" s="88"/>
      <c r="B145" s="181" t="s">
        <v>13</v>
      </c>
      <c r="C145" s="187">
        <v>375</v>
      </c>
      <c r="D145" s="183">
        <v>254162</v>
      </c>
      <c r="E145" s="184">
        <v>-243</v>
      </c>
      <c r="F145" s="185">
        <v>-175424</v>
      </c>
      <c r="G145" s="94">
        <f t="shared" ref="G145:G148" si="48">C145+E145</f>
        <v>132</v>
      </c>
      <c r="H145" s="186">
        <f t="shared" ref="H145:H148" si="49">D145+F145</f>
        <v>78738</v>
      </c>
    </row>
    <row r="146" spans="1:8" x14ac:dyDescent="0.2">
      <c r="A146" s="88"/>
      <c r="B146" s="181" t="s">
        <v>7</v>
      </c>
      <c r="C146" s="187">
        <v>375</v>
      </c>
      <c r="D146" s="183">
        <v>254162</v>
      </c>
      <c r="E146" s="184">
        <v>0</v>
      </c>
      <c r="F146" s="185">
        <v>0</v>
      </c>
      <c r="G146" s="94">
        <f t="shared" si="48"/>
        <v>375</v>
      </c>
      <c r="H146" s="186">
        <f t="shared" si="49"/>
        <v>254162</v>
      </c>
    </row>
    <row r="147" spans="1:8" x14ac:dyDescent="0.2">
      <c r="A147" s="88"/>
      <c r="B147" s="181" t="s">
        <v>8</v>
      </c>
      <c r="C147" s="187">
        <v>375</v>
      </c>
      <c r="D147" s="183">
        <v>254162</v>
      </c>
      <c r="E147" s="184">
        <v>0</v>
      </c>
      <c r="F147" s="185">
        <v>0</v>
      </c>
      <c r="G147" s="94">
        <f t="shared" si="48"/>
        <v>375</v>
      </c>
      <c r="H147" s="186">
        <f t="shared" si="49"/>
        <v>254162</v>
      </c>
    </row>
    <row r="148" spans="1:8" x14ac:dyDescent="0.2">
      <c r="A148" s="88"/>
      <c r="B148" s="181" t="s">
        <v>9</v>
      </c>
      <c r="C148" s="187">
        <v>375</v>
      </c>
      <c r="D148" s="183">
        <v>254159</v>
      </c>
      <c r="E148" s="184">
        <v>0</v>
      </c>
      <c r="F148" s="185">
        <v>0</v>
      </c>
      <c r="G148" s="94">
        <f t="shared" si="48"/>
        <v>375</v>
      </c>
      <c r="H148" s="186">
        <f t="shared" si="49"/>
        <v>254159</v>
      </c>
    </row>
    <row r="149" spans="1:8" x14ac:dyDescent="0.2">
      <c r="A149" s="173" t="s">
        <v>69</v>
      </c>
      <c r="B149" s="215" t="s">
        <v>70</v>
      </c>
      <c r="C149" s="215"/>
      <c r="D149" s="215"/>
      <c r="E149" s="215"/>
      <c r="F149" s="215"/>
      <c r="G149" s="215"/>
      <c r="H149" s="215"/>
    </row>
    <row r="150" spans="1:8" x14ac:dyDescent="0.2">
      <c r="A150" s="88"/>
      <c r="B150" s="174" t="s">
        <v>22</v>
      </c>
      <c r="C150" s="175">
        <v>4000</v>
      </c>
      <c r="D150" s="176">
        <v>2711052</v>
      </c>
      <c r="E150" s="177">
        <f>SUM(E151:E154)</f>
        <v>-432</v>
      </c>
      <c r="F150" s="178">
        <f>SUM(F151:F154)</f>
        <v>-330997.59999999998</v>
      </c>
      <c r="G150" s="179">
        <f>C150+E150</f>
        <v>3568</v>
      </c>
      <c r="H150" s="180">
        <f>D150+F150</f>
        <v>2380054.4</v>
      </c>
    </row>
    <row r="151" spans="1:8" x14ac:dyDescent="0.2">
      <c r="A151" s="88"/>
      <c r="B151" s="181" t="s">
        <v>13</v>
      </c>
      <c r="C151" s="182">
        <v>1000</v>
      </c>
      <c r="D151" s="183">
        <v>677763</v>
      </c>
      <c r="E151" s="184">
        <v>-432</v>
      </c>
      <c r="F151" s="185">
        <v>-330997.59999999998</v>
      </c>
      <c r="G151" s="94">
        <f t="shared" ref="G151:G154" si="50">C151+E151</f>
        <v>568</v>
      </c>
      <c r="H151" s="186">
        <f t="shared" ref="H151:H154" si="51">D151+F151</f>
        <v>346765.4</v>
      </c>
    </row>
    <row r="152" spans="1:8" x14ac:dyDescent="0.2">
      <c r="A152" s="88"/>
      <c r="B152" s="181" t="s">
        <v>7</v>
      </c>
      <c r="C152" s="182">
        <v>1000</v>
      </c>
      <c r="D152" s="183">
        <v>677763</v>
      </c>
      <c r="E152" s="184">
        <v>0</v>
      </c>
      <c r="F152" s="185">
        <v>0</v>
      </c>
      <c r="G152" s="94">
        <f t="shared" si="50"/>
        <v>1000</v>
      </c>
      <c r="H152" s="186">
        <f t="shared" si="51"/>
        <v>677763</v>
      </c>
    </row>
    <row r="153" spans="1:8" x14ac:dyDescent="0.2">
      <c r="A153" s="88"/>
      <c r="B153" s="181" t="s">
        <v>8</v>
      </c>
      <c r="C153" s="182">
        <v>1000</v>
      </c>
      <c r="D153" s="183">
        <v>677763</v>
      </c>
      <c r="E153" s="184">
        <v>0</v>
      </c>
      <c r="F153" s="185">
        <v>0</v>
      </c>
      <c r="G153" s="94">
        <f t="shared" si="50"/>
        <v>1000</v>
      </c>
      <c r="H153" s="186">
        <f t="shared" si="51"/>
        <v>677763</v>
      </c>
    </row>
    <row r="154" spans="1:8" x14ac:dyDescent="0.2">
      <c r="A154" s="88"/>
      <c r="B154" s="181" t="s">
        <v>9</v>
      </c>
      <c r="C154" s="182">
        <v>1000</v>
      </c>
      <c r="D154" s="183">
        <v>677763</v>
      </c>
      <c r="E154" s="184">
        <v>0</v>
      </c>
      <c r="F154" s="185">
        <v>0</v>
      </c>
      <c r="G154" s="94">
        <f t="shared" si="50"/>
        <v>1000</v>
      </c>
      <c r="H154" s="186">
        <f t="shared" si="51"/>
        <v>677763</v>
      </c>
    </row>
    <row r="155" spans="1:8" x14ac:dyDescent="0.2">
      <c r="A155" s="173" t="s">
        <v>71</v>
      </c>
      <c r="B155" s="215" t="s">
        <v>72</v>
      </c>
      <c r="C155" s="215"/>
      <c r="D155" s="215"/>
      <c r="E155" s="215"/>
      <c r="F155" s="215"/>
      <c r="G155" s="215"/>
      <c r="H155" s="215"/>
    </row>
    <row r="156" spans="1:8" x14ac:dyDescent="0.2">
      <c r="A156" s="88"/>
      <c r="B156" s="174" t="s">
        <v>22</v>
      </c>
      <c r="C156" s="188">
        <v>530</v>
      </c>
      <c r="D156" s="176">
        <v>316145</v>
      </c>
      <c r="E156" s="177">
        <f>SUM(E157:E160)</f>
        <v>37</v>
      </c>
      <c r="F156" s="178">
        <f>SUM(F157:F160)</f>
        <v>21772.5</v>
      </c>
      <c r="G156" s="179">
        <f>C156+E156</f>
        <v>567</v>
      </c>
      <c r="H156" s="180">
        <f>D156+F156</f>
        <v>337917.5</v>
      </c>
    </row>
    <row r="157" spans="1:8" x14ac:dyDescent="0.2">
      <c r="A157" s="88"/>
      <c r="B157" s="181" t="s">
        <v>13</v>
      </c>
      <c r="C157" s="187">
        <v>132</v>
      </c>
      <c r="D157" s="183">
        <v>79036</v>
      </c>
      <c r="E157" s="184">
        <v>37</v>
      </c>
      <c r="F157" s="185">
        <v>21772.5</v>
      </c>
      <c r="G157" s="94">
        <f t="shared" ref="G157:G160" si="52">C157+E157</f>
        <v>169</v>
      </c>
      <c r="H157" s="186">
        <f t="shared" ref="H157:H160" si="53">D157+F157</f>
        <v>100808.5</v>
      </c>
    </row>
    <row r="158" spans="1:8" x14ac:dyDescent="0.2">
      <c r="A158" s="88"/>
      <c r="B158" s="181" t="s">
        <v>7</v>
      </c>
      <c r="C158" s="187">
        <v>132</v>
      </c>
      <c r="D158" s="183">
        <v>79036</v>
      </c>
      <c r="E158" s="184">
        <v>0</v>
      </c>
      <c r="F158" s="185">
        <v>0</v>
      </c>
      <c r="G158" s="94">
        <f t="shared" si="52"/>
        <v>132</v>
      </c>
      <c r="H158" s="186">
        <f t="shared" si="53"/>
        <v>79036</v>
      </c>
    </row>
    <row r="159" spans="1:8" x14ac:dyDescent="0.2">
      <c r="A159" s="88"/>
      <c r="B159" s="181" t="s">
        <v>8</v>
      </c>
      <c r="C159" s="187">
        <v>132</v>
      </c>
      <c r="D159" s="183">
        <v>79036</v>
      </c>
      <c r="E159" s="184">
        <v>0</v>
      </c>
      <c r="F159" s="185">
        <v>0</v>
      </c>
      <c r="G159" s="94">
        <f t="shared" si="52"/>
        <v>132</v>
      </c>
      <c r="H159" s="186">
        <f t="shared" si="53"/>
        <v>79036</v>
      </c>
    </row>
    <row r="160" spans="1:8" x14ac:dyDescent="0.2">
      <c r="A160" s="88"/>
      <c r="B160" s="181" t="s">
        <v>9</v>
      </c>
      <c r="C160" s="187">
        <v>134</v>
      </c>
      <c r="D160" s="183">
        <v>79037</v>
      </c>
      <c r="E160" s="184">
        <v>0</v>
      </c>
      <c r="F160" s="185">
        <v>0</v>
      </c>
      <c r="G160" s="94">
        <f t="shared" si="52"/>
        <v>134</v>
      </c>
      <c r="H160" s="186">
        <f t="shared" si="53"/>
        <v>79037</v>
      </c>
    </row>
    <row r="161" spans="1:8" x14ac:dyDescent="0.2">
      <c r="A161" s="173" t="s">
        <v>73</v>
      </c>
      <c r="B161" s="215" t="s">
        <v>74</v>
      </c>
      <c r="C161" s="215"/>
      <c r="D161" s="215"/>
      <c r="E161" s="215"/>
      <c r="F161" s="215"/>
      <c r="G161" s="215"/>
      <c r="H161" s="215"/>
    </row>
    <row r="162" spans="1:8" x14ac:dyDescent="0.2">
      <c r="A162" s="88"/>
      <c r="B162" s="174" t="s">
        <v>22</v>
      </c>
      <c r="C162" s="175">
        <v>1500</v>
      </c>
      <c r="D162" s="176">
        <v>1016645</v>
      </c>
      <c r="E162" s="177">
        <f>SUM(E163:E166)</f>
        <v>-31</v>
      </c>
      <c r="F162" s="178">
        <f>SUM(F163:F166)</f>
        <v>-27007.7</v>
      </c>
      <c r="G162" s="179">
        <f>C162+E162</f>
        <v>1469</v>
      </c>
      <c r="H162" s="180">
        <f>D162+F162</f>
        <v>989637.3</v>
      </c>
    </row>
    <row r="163" spans="1:8" x14ac:dyDescent="0.2">
      <c r="A163" s="88"/>
      <c r="B163" s="181" t="s">
        <v>13</v>
      </c>
      <c r="C163" s="187">
        <v>375</v>
      </c>
      <c r="D163" s="183">
        <v>254162</v>
      </c>
      <c r="E163" s="184">
        <v>-31</v>
      </c>
      <c r="F163" s="185">
        <v>-27007.7</v>
      </c>
      <c r="G163" s="94">
        <f t="shared" ref="G163:G166" si="54">C163+E163</f>
        <v>344</v>
      </c>
      <c r="H163" s="186">
        <f t="shared" ref="H163:H166" si="55">D163+F163</f>
        <v>227154.3</v>
      </c>
    </row>
    <row r="164" spans="1:8" x14ac:dyDescent="0.2">
      <c r="A164" s="88"/>
      <c r="B164" s="181" t="s">
        <v>7</v>
      </c>
      <c r="C164" s="187">
        <v>375</v>
      </c>
      <c r="D164" s="183">
        <v>254162</v>
      </c>
      <c r="E164" s="184">
        <v>0</v>
      </c>
      <c r="F164" s="185">
        <v>0</v>
      </c>
      <c r="G164" s="94">
        <f t="shared" si="54"/>
        <v>375</v>
      </c>
      <c r="H164" s="186">
        <f t="shared" si="55"/>
        <v>254162</v>
      </c>
    </row>
    <row r="165" spans="1:8" x14ac:dyDescent="0.2">
      <c r="A165" s="88"/>
      <c r="B165" s="181" t="s">
        <v>8</v>
      </c>
      <c r="C165" s="187">
        <v>375</v>
      </c>
      <c r="D165" s="183">
        <v>254162</v>
      </c>
      <c r="E165" s="184">
        <v>0</v>
      </c>
      <c r="F165" s="185">
        <v>0</v>
      </c>
      <c r="G165" s="94">
        <f t="shared" si="54"/>
        <v>375</v>
      </c>
      <c r="H165" s="186">
        <f t="shared" si="55"/>
        <v>254162</v>
      </c>
    </row>
    <row r="166" spans="1:8" x14ac:dyDescent="0.2">
      <c r="A166" s="88"/>
      <c r="B166" s="181" t="s">
        <v>9</v>
      </c>
      <c r="C166" s="187">
        <v>375</v>
      </c>
      <c r="D166" s="183">
        <v>254159</v>
      </c>
      <c r="E166" s="184">
        <v>0</v>
      </c>
      <c r="F166" s="185">
        <v>0</v>
      </c>
      <c r="G166" s="94">
        <f t="shared" si="54"/>
        <v>375</v>
      </c>
      <c r="H166" s="186">
        <f t="shared" si="55"/>
        <v>254159</v>
      </c>
    </row>
    <row r="167" spans="1:8" x14ac:dyDescent="0.2">
      <c r="A167" s="173" t="s">
        <v>75</v>
      </c>
      <c r="B167" s="215" t="s">
        <v>76</v>
      </c>
      <c r="C167" s="215"/>
      <c r="D167" s="215"/>
      <c r="E167" s="215"/>
      <c r="F167" s="215"/>
      <c r="G167" s="215"/>
      <c r="H167" s="215"/>
    </row>
    <row r="168" spans="1:8" x14ac:dyDescent="0.2">
      <c r="A168" s="88"/>
      <c r="B168" s="174" t="s">
        <v>22</v>
      </c>
      <c r="C168" s="188">
        <v>530</v>
      </c>
      <c r="D168" s="176">
        <v>316145</v>
      </c>
      <c r="E168" s="177">
        <f>SUM(E169:E172)</f>
        <v>-89</v>
      </c>
      <c r="F168" s="178">
        <f>SUM(F169:F172)</f>
        <v>-53386.5</v>
      </c>
      <c r="G168" s="179">
        <f>C168+E168</f>
        <v>441</v>
      </c>
      <c r="H168" s="180">
        <f>D168+F168</f>
        <v>262758.5</v>
      </c>
    </row>
    <row r="169" spans="1:8" x14ac:dyDescent="0.2">
      <c r="A169" s="88"/>
      <c r="B169" s="181" t="s">
        <v>13</v>
      </c>
      <c r="C169" s="187">
        <v>132</v>
      </c>
      <c r="D169" s="183">
        <v>79036</v>
      </c>
      <c r="E169" s="184">
        <v>-89</v>
      </c>
      <c r="F169" s="185">
        <v>-53386.5</v>
      </c>
      <c r="G169" s="94">
        <f t="shared" ref="G169:G172" si="56">C169+E169</f>
        <v>43</v>
      </c>
      <c r="H169" s="186">
        <f t="shared" ref="H169:H172" si="57">D169+F169</f>
        <v>25649.5</v>
      </c>
    </row>
    <row r="170" spans="1:8" x14ac:dyDescent="0.2">
      <c r="A170" s="88"/>
      <c r="B170" s="181" t="s">
        <v>7</v>
      </c>
      <c r="C170" s="187">
        <v>132</v>
      </c>
      <c r="D170" s="183">
        <v>79036</v>
      </c>
      <c r="E170" s="184">
        <v>0</v>
      </c>
      <c r="F170" s="185">
        <v>0</v>
      </c>
      <c r="G170" s="94">
        <f t="shared" si="56"/>
        <v>132</v>
      </c>
      <c r="H170" s="186">
        <f t="shared" si="57"/>
        <v>79036</v>
      </c>
    </row>
    <row r="171" spans="1:8" x14ac:dyDescent="0.2">
      <c r="A171" s="88"/>
      <c r="B171" s="181" t="s">
        <v>8</v>
      </c>
      <c r="C171" s="187">
        <v>132</v>
      </c>
      <c r="D171" s="183">
        <v>79036</v>
      </c>
      <c r="E171" s="184">
        <v>0</v>
      </c>
      <c r="F171" s="185">
        <v>0</v>
      </c>
      <c r="G171" s="94">
        <f t="shared" si="56"/>
        <v>132</v>
      </c>
      <c r="H171" s="186">
        <f t="shared" si="57"/>
        <v>79036</v>
      </c>
    </row>
    <row r="172" spans="1:8" x14ac:dyDescent="0.2">
      <c r="A172" s="88"/>
      <c r="B172" s="181" t="s">
        <v>9</v>
      </c>
      <c r="C172" s="187">
        <v>134</v>
      </c>
      <c r="D172" s="183">
        <v>79037</v>
      </c>
      <c r="E172" s="184">
        <v>0</v>
      </c>
      <c r="F172" s="185">
        <v>0</v>
      </c>
      <c r="G172" s="94">
        <f t="shared" si="56"/>
        <v>134</v>
      </c>
      <c r="H172" s="186">
        <f t="shared" si="57"/>
        <v>79037</v>
      </c>
    </row>
    <row r="173" spans="1:8" x14ac:dyDescent="0.2">
      <c r="A173" s="173" t="s">
        <v>77</v>
      </c>
      <c r="B173" s="215" t="s">
        <v>78</v>
      </c>
      <c r="C173" s="215"/>
      <c r="D173" s="215"/>
      <c r="E173" s="215"/>
      <c r="F173" s="215"/>
      <c r="G173" s="215"/>
      <c r="H173" s="215"/>
    </row>
    <row r="174" spans="1:8" x14ac:dyDescent="0.2">
      <c r="A174" s="88"/>
      <c r="B174" s="174" t="s">
        <v>22</v>
      </c>
      <c r="C174" s="175">
        <v>1500</v>
      </c>
      <c r="D174" s="176">
        <v>1016645</v>
      </c>
      <c r="E174" s="177">
        <f>SUM(E175:E178)</f>
        <v>167</v>
      </c>
      <c r="F174" s="178">
        <f>SUM(F175:F178)</f>
        <v>88064.9</v>
      </c>
      <c r="G174" s="179">
        <f>C174+E174</f>
        <v>1667</v>
      </c>
      <c r="H174" s="180">
        <f>D174+F174</f>
        <v>1104709.8999999999</v>
      </c>
    </row>
    <row r="175" spans="1:8" x14ac:dyDescent="0.2">
      <c r="A175" s="88"/>
      <c r="B175" s="181" t="s">
        <v>13</v>
      </c>
      <c r="C175" s="187">
        <v>376</v>
      </c>
      <c r="D175" s="183">
        <v>254162</v>
      </c>
      <c r="E175" s="184">
        <v>167</v>
      </c>
      <c r="F175" s="185">
        <v>88064.9</v>
      </c>
      <c r="G175" s="94">
        <f t="shared" ref="G175:G178" si="58">C175+E175</f>
        <v>543</v>
      </c>
      <c r="H175" s="186">
        <f t="shared" ref="H175:H178" si="59">D175+F175</f>
        <v>342226.9</v>
      </c>
    </row>
    <row r="176" spans="1:8" x14ac:dyDescent="0.2">
      <c r="A176" s="88"/>
      <c r="B176" s="181" t="s">
        <v>7</v>
      </c>
      <c r="C176" s="187">
        <v>376</v>
      </c>
      <c r="D176" s="183">
        <v>254162</v>
      </c>
      <c r="E176" s="184">
        <v>0</v>
      </c>
      <c r="F176" s="185">
        <v>0</v>
      </c>
      <c r="G176" s="94">
        <f t="shared" si="58"/>
        <v>376</v>
      </c>
      <c r="H176" s="186">
        <f t="shared" si="59"/>
        <v>254162</v>
      </c>
    </row>
    <row r="177" spans="1:8" x14ac:dyDescent="0.2">
      <c r="A177" s="88"/>
      <c r="B177" s="181" t="s">
        <v>8</v>
      </c>
      <c r="C177" s="187">
        <v>376</v>
      </c>
      <c r="D177" s="183">
        <v>254162</v>
      </c>
      <c r="E177" s="184">
        <v>0</v>
      </c>
      <c r="F177" s="185">
        <v>0</v>
      </c>
      <c r="G177" s="94">
        <f t="shared" si="58"/>
        <v>376</v>
      </c>
      <c r="H177" s="186">
        <f t="shared" si="59"/>
        <v>254162</v>
      </c>
    </row>
    <row r="178" spans="1:8" x14ac:dyDescent="0.2">
      <c r="A178" s="88"/>
      <c r="B178" s="181" t="s">
        <v>9</v>
      </c>
      <c r="C178" s="187">
        <v>372</v>
      </c>
      <c r="D178" s="183">
        <v>254159</v>
      </c>
      <c r="E178" s="184">
        <v>0</v>
      </c>
      <c r="F178" s="185">
        <v>0</v>
      </c>
      <c r="G178" s="94">
        <f t="shared" si="58"/>
        <v>372</v>
      </c>
      <c r="H178" s="186">
        <f t="shared" si="59"/>
        <v>254159</v>
      </c>
    </row>
    <row r="179" spans="1:8" x14ac:dyDescent="0.2">
      <c r="A179" s="173" t="s">
        <v>79</v>
      </c>
      <c r="B179" s="215" t="s">
        <v>80</v>
      </c>
      <c r="C179" s="215"/>
      <c r="D179" s="215"/>
      <c r="E179" s="215"/>
      <c r="F179" s="215"/>
      <c r="G179" s="215"/>
      <c r="H179" s="215"/>
    </row>
    <row r="180" spans="1:8" x14ac:dyDescent="0.2">
      <c r="A180" s="88"/>
      <c r="B180" s="174" t="s">
        <v>22</v>
      </c>
      <c r="C180" s="175">
        <v>1000</v>
      </c>
      <c r="D180" s="176">
        <v>677763</v>
      </c>
      <c r="E180" s="177">
        <f>SUM(E181:E184)</f>
        <v>-252</v>
      </c>
      <c r="F180" s="178">
        <f>SUM(F181:F184)</f>
        <v>-169440</v>
      </c>
      <c r="G180" s="179">
        <f>C180+E180</f>
        <v>748</v>
      </c>
      <c r="H180" s="180">
        <f>D180+F180</f>
        <v>508323</v>
      </c>
    </row>
    <row r="181" spans="1:8" x14ac:dyDescent="0.2">
      <c r="A181" s="88"/>
      <c r="B181" s="181" t="s">
        <v>13</v>
      </c>
      <c r="C181" s="187">
        <v>252</v>
      </c>
      <c r="D181" s="183">
        <v>169440</v>
      </c>
      <c r="E181" s="184">
        <v>-252</v>
      </c>
      <c r="F181" s="185">
        <v>-169440</v>
      </c>
      <c r="G181" s="94">
        <f t="shared" ref="G181:G184" si="60">C181+E181</f>
        <v>0</v>
      </c>
      <c r="H181" s="186">
        <f t="shared" ref="H181:H184" si="61">D181+F181</f>
        <v>0</v>
      </c>
    </row>
    <row r="182" spans="1:8" x14ac:dyDescent="0.2">
      <c r="A182" s="88"/>
      <c r="B182" s="181" t="s">
        <v>7</v>
      </c>
      <c r="C182" s="187">
        <v>252</v>
      </c>
      <c r="D182" s="183">
        <v>169440</v>
      </c>
      <c r="E182" s="184">
        <v>0</v>
      </c>
      <c r="F182" s="185">
        <v>0</v>
      </c>
      <c r="G182" s="94">
        <f t="shared" si="60"/>
        <v>252</v>
      </c>
      <c r="H182" s="186">
        <f t="shared" si="61"/>
        <v>169440</v>
      </c>
    </row>
    <row r="183" spans="1:8" x14ac:dyDescent="0.2">
      <c r="A183" s="88"/>
      <c r="B183" s="181" t="s">
        <v>8</v>
      </c>
      <c r="C183" s="187">
        <v>252</v>
      </c>
      <c r="D183" s="183">
        <v>169440</v>
      </c>
      <c r="E183" s="184">
        <v>0</v>
      </c>
      <c r="F183" s="185">
        <v>0</v>
      </c>
      <c r="G183" s="94">
        <f t="shared" si="60"/>
        <v>252</v>
      </c>
      <c r="H183" s="186">
        <f t="shared" si="61"/>
        <v>169440</v>
      </c>
    </row>
    <row r="184" spans="1:8" x14ac:dyDescent="0.2">
      <c r="A184" s="88"/>
      <c r="B184" s="181" t="s">
        <v>9</v>
      </c>
      <c r="C184" s="187">
        <v>244</v>
      </c>
      <c r="D184" s="183">
        <v>169443</v>
      </c>
      <c r="E184" s="184">
        <v>0</v>
      </c>
      <c r="F184" s="185">
        <v>0</v>
      </c>
      <c r="G184" s="94">
        <f t="shared" si="60"/>
        <v>244</v>
      </c>
      <c r="H184" s="186">
        <f t="shared" si="61"/>
        <v>169443</v>
      </c>
    </row>
    <row r="185" spans="1:8" x14ac:dyDescent="0.2">
      <c r="A185" s="173" t="s">
        <v>81</v>
      </c>
      <c r="B185" s="215" t="s">
        <v>82</v>
      </c>
      <c r="C185" s="215"/>
      <c r="D185" s="215"/>
      <c r="E185" s="215"/>
      <c r="F185" s="215"/>
      <c r="G185" s="215"/>
      <c r="H185" s="215"/>
    </row>
    <row r="186" spans="1:8" x14ac:dyDescent="0.2">
      <c r="A186" s="88"/>
      <c r="B186" s="174" t="s">
        <v>22</v>
      </c>
      <c r="C186" s="175">
        <v>1000</v>
      </c>
      <c r="D186" s="176">
        <v>677763</v>
      </c>
      <c r="E186" s="177">
        <f>SUM(E187:E190)</f>
        <v>-119</v>
      </c>
      <c r="F186" s="178">
        <f>SUM(F187:F190)</f>
        <v>-88109.5</v>
      </c>
      <c r="G186" s="179">
        <f>C186+E186</f>
        <v>881</v>
      </c>
      <c r="H186" s="180">
        <f>D186+F186</f>
        <v>589653.5</v>
      </c>
    </row>
    <row r="187" spans="1:8" x14ac:dyDescent="0.2">
      <c r="A187" s="88"/>
      <c r="B187" s="181" t="s">
        <v>13</v>
      </c>
      <c r="C187" s="187">
        <v>251</v>
      </c>
      <c r="D187" s="183">
        <v>169441</v>
      </c>
      <c r="E187" s="184">
        <v>-119</v>
      </c>
      <c r="F187" s="185">
        <v>-88109.5</v>
      </c>
      <c r="G187" s="94">
        <f t="shared" ref="G187:G190" si="62">C187+E187</f>
        <v>132</v>
      </c>
      <c r="H187" s="186">
        <f t="shared" ref="H187:H190" si="63">D187+F187</f>
        <v>81331.5</v>
      </c>
    </row>
    <row r="188" spans="1:8" x14ac:dyDescent="0.2">
      <c r="A188" s="88"/>
      <c r="B188" s="181" t="s">
        <v>7</v>
      </c>
      <c r="C188" s="187">
        <v>251</v>
      </c>
      <c r="D188" s="183">
        <v>169441</v>
      </c>
      <c r="E188" s="184">
        <v>0</v>
      </c>
      <c r="F188" s="185">
        <v>0</v>
      </c>
      <c r="G188" s="94">
        <f t="shared" si="62"/>
        <v>251</v>
      </c>
      <c r="H188" s="186">
        <f t="shared" si="63"/>
        <v>169441</v>
      </c>
    </row>
    <row r="189" spans="1:8" x14ac:dyDescent="0.2">
      <c r="A189" s="88"/>
      <c r="B189" s="181" t="s">
        <v>8</v>
      </c>
      <c r="C189" s="187">
        <v>251</v>
      </c>
      <c r="D189" s="183">
        <v>169441</v>
      </c>
      <c r="E189" s="184">
        <v>0</v>
      </c>
      <c r="F189" s="185">
        <v>0</v>
      </c>
      <c r="G189" s="94">
        <f t="shared" si="62"/>
        <v>251</v>
      </c>
      <c r="H189" s="186">
        <f t="shared" si="63"/>
        <v>169441</v>
      </c>
    </row>
    <row r="190" spans="1:8" x14ac:dyDescent="0.2">
      <c r="A190" s="88"/>
      <c r="B190" s="181" t="s">
        <v>9</v>
      </c>
      <c r="C190" s="187">
        <v>247</v>
      </c>
      <c r="D190" s="183">
        <v>169440</v>
      </c>
      <c r="E190" s="184">
        <v>0</v>
      </c>
      <c r="F190" s="185">
        <v>0</v>
      </c>
      <c r="G190" s="94">
        <f t="shared" si="62"/>
        <v>247</v>
      </c>
      <c r="H190" s="186">
        <f t="shared" si="63"/>
        <v>169440</v>
      </c>
    </row>
    <row r="191" spans="1:8" x14ac:dyDescent="0.2">
      <c r="A191" s="173" t="s">
        <v>83</v>
      </c>
      <c r="B191" s="215" t="s">
        <v>84</v>
      </c>
      <c r="C191" s="215"/>
      <c r="D191" s="215"/>
      <c r="E191" s="215"/>
      <c r="F191" s="215"/>
      <c r="G191" s="215"/>
      <c r="H191" s="215"/>
    </row>
    <row r="192" spans="1:8" x14ac:dyDescent="0.2">
      <c r="A192" s="88"/>
      <c r="B192" s="174" t="s">
        <v>22</v>
      </c>
      <c r="C192" s="188">
        <v>530</v>
      </c>
      <c r="D192" s="176">
        <v>316145</v>
      </c>
      <c r="E192" s="177">
        <f>SUM(E193:E196)</f>
        <v>3</v>
      </c>
      <c r="F192" s="178">
        <f>SUM(F193:F196)</f>
        <v>1491.5</v>
      </c>
      <c r="G192" s="179">
        <f>C192+E192</f>
        <v>533</v>
      </c>
      <c r="H192" s="180">
        <f>D192+F192</f>
        <v>317636.5</v>
      </c>
    </row>
    <row r="193" spans="1:8" x14ac:dyDescent="0.2">
      <c r="A193" s="88"/>
      <c r="B193" s="181" t="s">
        <v>13</v>
      </c>
      <c r="C193" s="187">
        <v>132</v>
      </c>
      <c r="D193" s="183">
        <v>79036</v>
      </c>
      <c r="E193" s="184">
        <v>3</v>
      </c>
      <c r="F193" s="185">
        <v>1491.5</v>
      </c>
      <c r="G193" s="94">
        <f t="shared" ref="G193:G196" si="64">C193+E193</f>
        <v>135</v>
      </c>
      <c r="H193" s="186">
        <f t="shared" ref="H193:H196" si="65">D193+F193</f>
        <v>80527.5</v>
      </c>
    </row>
    <row r="194" spans="1:8" x14ac:dyDescent="0.2">
      <c r="A194" s="88"/>
      <c r="B194" s="181" t="s">
        <v>7</v>
      </c>
      <c r="C194" s="187">
        <v>132</v>
      </c>
      <c r="D194" s="183">
        <v>79036</v>
      </c>
      <c r="E194" s="184">
        <v>0</v>
      </c>
      <c r="F194" s="185">
        <v>0</v>
      </c>
      <c r="G194" s="94">
        <f t="shared" si="64"/>
        <v>132</v>
      </c>
      <c r="H194" s="186">
        <f t="shared" si="65"/>
        <v>79036</v>
      </c>
    </row>
    <row r="195" spans="1:8" x14ac:dyDescent="0.2">
      <c r="A195" s="88"/>
      <c r="B195" s="181" t="s">
        <v>8</v>
      </c>
      <c r="C195" s="187">
        <v>132</v>
      </c>
      <c r="D195" s="183">
        <v>79036</v>
      </c>
      <c r="E195" s="184">
        <v>0</v>
      </c>
      <c r="F195" s="185">
        <v>0</v>
      </c>
      <c r="G195" s="94">
        <f t="shared" si="64"/>
        <v>132</v>
      </c>
      <c r="H195" s="186">
        <f t="shared" si="65"/>
        <v>79036</v>
      </c>
    </row>
    <row r="196" spans="1:8" x14ac:dyDescent="0.2">
      <c r="A196" s="88"/>
      <c r="B196" s="181" t="s">
        <v>9</v>
      </c>
      <c r="C196" s="187">
        <v>134</v>
      </c>
      <c r="D196" s="183">
        <v>79037</v>
      </c>
      <c r="E196" s="184">
        <v>0</v>
      </c>
      <c r="F196" s="185">
        <v>0</v>
      </c>
      <c r="G196" s="94">
        <f t="shared" si="64"/>
        <v>134</v>
      </c>
      <c r="H196" s="186">
        <f t="shared" si="65"/>
        <v>79037</v>
      </c>
    </row>
    <row r="197" spans="1:8" x14ac:dyDescent="0.2">
      <c r="A197" s="173" t="s">
        <v>85</v>
      </c>
      <c r="B197" s="215" t="s">
        <v>86</v>
      </c>
      <c r="C197" s="215"/>
      <c r="D197" s="215"/>
      <c r="E197" s="215"/>
      <c r="F197" s="215"/>
      <c r="G197" s="215"/>
      <c r="H197" s="215"/>
    </row>
    <row r="198" spans="1:8" x14ac:dyDescent="0.2">
      <c r="A198" s="88"/>
      <c r="B198" s="174" t="s">
        <v>22</v>
      </c>
      <c r="C198" s="175">
        <v>1000</v>
      </c>
      <c r="D198" s="176">
        <v>677763</v>
      </c>
      <c r="E198" s="177">
        <f>SUM(E199:E202)</f>
        <v>-164</v>
      </c>
      <c r="F198" s="178">
        <f>SUM(F199:F202)</f>
        <v>-117968.1</v>
      </c>
      <c r="G198" s="179">
        <f>C198+E198</f>
        <v>836</v>
      </c>
      <c r="H198" s="180">
        <f>D198+F198</f>
        <v>559794.9</v>
      </c>
    </row>
    <row r="199" spans="1:8" x14ac:dyDescent="0.2">
      <c r="A199" s="88"/>
      <c r="B199" s="181" t="s">
        <v>13</v>
      </c>
      <c r="C199" s="187">
        <v>250</v>
      </c>
      <c r="D199" s="183">
        <v>169440</v>
      </c>
      <c r="E199" s="184">
        <v>-164</v>
      </c>
      <c r="F199" s="185">
        <v>-117968.1</v>
      </c>
      <c r="G199" s="94">
        <f t="shared" ref="G199:G202" si="66">C199+E199</f>
        <v>86</v>
      </c>
      <c r="H199" s="186">
        <f t="shared" ref="H199:H202" si="67">D199+F199</f>
        <v>51471.899999999994</v>
      </c>
    </row>
    <row r="200" spans="1:8" x14ac:dyDescent="0.2">
      <c r="A200" s="88"/>
      <c r="B200" s="181" t="s">
        <v>7</v>
      </c>
      <c r="C200" s="187">
        <v>250</v>
      </c>
      <c r="D200" s="183">
        <v>169440</v>
      </c>
      <c r="E200" s="184">
        <v>0</v>
      </c>
      <c r="F200" s="185">
        <v>0</v>
      </c>
      <c r="G200" s="94">
        <f t="shared" si="66"/>
        <v>250</v>
      </c>
      <c r="H200" s="186">
        <f t="shared" si="67"/>
        <v>169440</v>
      </c>
    </row>
    <row r="201" spans="1:8" x14ac:dyDescent="0.2">
      <c r="A201" s="88"/>
      <c r="B201" s="181" t="s">
        <v>8</v>
      </c>
      <c r="C201" s="187">
        <v>250</v>
      </c>
      <c r="D201" s="183">
        <v>169440</v>
      </c>
      <c r="E201" s="184">
        <v>0</v>
      </c>
      <c r="F201" s="185">
        <v>0</v>
      </c>
      <c r="G201" s="94">
        <f t="shared" si="66"/>
        <v>250</v>
      </c>
      <c r="H201" s="186">
        <f t="shared" si="67"/>
        <v>169440</v>
      </c>
    </row>
    <row r="202" spans="1:8" x14ac:dyDescent="0.2">
      <c r="A202" s="88"/>
      <c r="B202" s="181" t="s">
        <v>9</v>
      </c>
      <c r="C202" s="187">
        <v>250</v>
      </c>
      <c r="D202" s="183">
        <v>169443</v>
      </c>
      <c r="E202" s="184">
        <v>0</v>
      </c>
      <c r="F202" s="185">
        <v>0</v>
      </c>
      <c r="G202" s="94">
        <f t="shared" si="66"/>
        <v>250</v>
      </c>
      <c r="H202" s="186">
        <f t="shared" si="67"/>
        <v>169443</v>
      </c>
    </row>
    <row r="203" spans="1:8" x14ac:dyDescent="0.2">
      <c r="A203" s="173" t="s">
        <v>87</v>
      </c>
      <c r="B203" s="215" t="s">
        <v>88</v>
      </c>
      <c r="C203" s="215"/>
      <c r="D203" s="215"/>
      <c r="E203" s="215"/>
      <c r="F203" s="215"/>
      <c r="G203" s="215"/>
      <c r="H203" s="215"/>
    </row>
    <row r="204" spans="1:8" x14ac:dyDescent="0.2">
      <c r="A204" s="88"/>
      <c r="B204" s="174" t="s">
        <v>22</v>
      </c>
      <c r="C204" s="175">
        <v>1500</v>
      </c>
      <c r="D204" s="176">
        <v>1015953</v>
      </c>
      <c r="E204" s="177">
        <f>SUM(E205:E208)</f>
        <v>-75</v>
      </c>
      <c r="F204" s="178">
        <f>SUM(F205:F208)</f>
        <v>-58189.9</v>
      </c>
      <c r="G204" s="179">
        <f>C204+E204</f>
        <v>1425</v>
      </c>
      <c r="H204" s="180">
        <f>D204+F204</f>
        <v>957763.1</v>
      </c>
    </row>
    <row r="205" spans="1:8" x14ac:dyDescent="0.2">
      <c r="A205" s="88"/>
      <c r="B205" s="181" t="s">
        <v>13</v>
      </c>
      <c r="C205" s="187">
        <v>376</v>
      </c>
      <c r="D205" s="183">
        <v>253989</v>
      </c>
      <c r="E205" s="184">
        <v>-75</v>
      </c>
      <c r="F205" s="185">
        <v>-58189.9</v>
      </c>
      <c r="G205" s="94">
        <f t="shared" ref="G205:G208" si="68">C205+E205</f>
        <v>301</v>
      </c>
      <c r="H205" s="186">
        <f t="shared" ref="H205:H208" si="69">D205+F205</f>
        <v>195799.1</v>
      </c>
    </row>
    <row r="206" spans="1:8" x14ac:dyDescent="0.2">
      <c r="A206" s="88"/>
      <c r="B206" s="181" t="s">
        <v>7</v>
      </c>
      <c r="C206" s="187">
        <v>376</v>
      </c>
      <c r="D206" s="183">
        <v>253989</v>
      </c>
      <c r="E206" s="184">
        <v>0</v>
      </c>
      <c r="F206" s="185">
        <v>0</v>
      </c>
      <c r="G206" s="94">
        <f t="shared" si="68"/>
        <v>376</v>
      </c>
      <c r="H206" s="186">
        <f t="shared" si="69"/>
        <v>253989</v>
      </c>
    </row>
    <row r="207" spans="1:8" x14ac:dyDescent="0.2">
      <c r="A207" s="88"/>
      <c r="B207" s="181" t="s">
        <v>8</v>
      </c>
      <c r="C207" s="187">
        <v>376</v>
      </c>
      <c r="D207" s="183">
        <v>253989</v>
      </c>
      <c r="E207" s="184">
        <v>0</v>
      </c>
      <c r="F207" s="185">
        <v>0</v>
      </c>
      <c r="G207" s="94">
        <f t="shared" si="68"/>
        <v>376</v>
      </c>
      <c r="H207" s="186">
        <f t="shared" si="69"/>
        <v>253989</v>
      </c>
    </row>
    <row r="208" spans="1:8" x14ac:dyDescent="0.2">
      <c r="A208" s="88"/>
      <c r="B208" s="181" t="s">
        <v>9</v>
      </c>
      <c r="C208" s="187">
        <v>372</v>
      </c>
      <c r="D208" s="183">
        <v>253986</v>
      </c>
      <c r="E208" s="184">
        <v>0</v>
      </c>
      <c r="F208" s="185">
        <v>0</v>
      </c>
      <c r="G208" s="94">
        <f t="shared" si="68"/>
        <v>372</v>
      </c>
      <c r="H208" s="186">
        <f t="shared" si="69"/>
        <v>253986</v>
      </c>
    </row>
    <row r="209" spans="1:8" x14ac:dyDescent="0.2">
      <c r="A209" s="173" t="s">
        <v>89</v>
      </c>
      <c r="B209" s="215" t="s">
        <v>90</v>
      </c>
      <c r="C209" s="215"/>
      <c r="D209" s="215"/>
      <c r="E209" s="215"/>
      <c r="F209" s="215"/>
      <c r="G209" s="215"/>
      <c r="H209" s="215"/>
    </row>
    <row r="210" spans="1:8" x14ac:dyDescent="0.2">
      <c r="A210" s="88"/>
      <c r="B210" s="174" t="s">
        <v>22</v>
      </c>
      <c r="C210" s="188">
        <v>530</v>
      </c>
      <c r="D210" s="176">
        <v>316145</v>
      </c>
      <c r="E210" s="177">
        <f>SUM(E211:E214)</f>
        <v>-11</v>
      </c>
      <c r="F210" s="178">
        <f>SUM(F211:F214)</f>
        <v>-6263</v>
      </c>
      <c r="G210" s="179">
        <f>C210+E210</f>
        <v>519</v>
      </c>
      <c r="H210" s="180">
        <f>D210+F210</f>
        <v>309882</v>
      </c>
    </row>
    <row r="211" spans="1:8" x14ac:dyDescent="0.2">
      <c r="A211" s="88"/>
      <c r="B211" s="181" t="s">
        <v>13</v>
      </c>
      <c r="C211" s="187">
        <v>133</v>
      </c>
      <c r="D211" s="183">
        <v>79036</v>
      </c>
      <c r="E211" s="184">
        <v>-11</v>
      </c>
      <c r="F211" s="185">
        <v>-6263</v>
      </c>
      <c r="G211" s="94">
        <f t="shared" ref="G211:G214" si="70">C211+E211</f>
        <v>122</v>
      </c>
      <c r="H211" s="186">
        <f t="shared" ref="H211:H214" si="71">D211+F211</f>
        <v>72773</v>
      </c>
    </row>
    <row r="212" spans="1:8" x14ac:dyDescent="0.2">
      <c r="A212" s="88"/>
      <c r="B212" s="181" t="s">
        <v>7</v>
      </c>
      <c r="C212" s="187">
        <v>133</v>
      </c>
      <c r="D212" s="183">
        <v>79036</v>
      </c>
      <c r="E212" s="184">
        <v>0</v>
      </c>
      <c r="F212" s="185">
        <v>0</v>
      </c>
      <c r="G212" s="94">
        <f t="shared" si="70"/>
        <v>133</v>
      </c>
      <c r="H212" s="186">
        <f t="shared" si="71"/>
        <v>79036</v>
      </c>
    </row>
    <row r="213" spans="1:8" x14ac:dyDescent="0.2">
      <c r="A213" s="88"/>
      <c r="B213" s="181" t="s">
        <v>8</v>
      </c>
      <c r="C213" s="187">
        <v>133</v>
      </c>
      <c r="D213" s="183">
        <v>79036</v>
      </c>
      <c r="E213" s="184">
        <v>0</v>
      </c>
      <c r="F213" s="185">
        <v>0</v>
      </c>
      <c r="G213" s="94">
        <f t="shared" si="70"/>
        <v>133</v>
      </c>
      <c r="H213" s="186">
        <f t="shared" si="71"/>
        <v>79036</v>
      </c>
    </row>
    <row r="214" spans="1:8" x14ac:dyDescent="0.2">
      <c r="A214" s="88"/>
      <c r="B214" s="181" t="s">
        <v>9</v>
      </c>
      <c r="C214" s="187">
        <v>131</v>
      </c>
      <c r="D214" s="183">
        <v>79037</v>
      </c>
      <c r="E214" s="184">
        <v>0</v>
      </c>
      <c r="F214" s="185">
        <v>0</v>
      </c>
      <c r="G214" s="94">
        <f t="shared" si="70"/>
        <v>131</v>
      </c>
      <c r="H214" s="186">
        <f t="shared" si="71"/>
        <v>79037</v>
      </c>
    </row>
    <row r="215" spans="1:8" x14ac:dyDescent="0.2">
      <c r="A215" s="173" t="s">
        <v>91</v>
      </c>
      <c r="B215" s="215" t="s">
        <v>92</v>
      </c>
      <c r="C215" s="215"/>
      <c r="D215" s="215"/>
      <c r="E215" s="215"/>
      <c r="F215" s="215"/>
      <c r="G215" s="215"/>
      <c r="H215" s="215"/>
    </row>
    <row r="216" spans="1:8" x14ac:dyDescent="0.2">
      <c r="A216" s="88"/>
      <c r="B216" s="174" t="s">
        <v>22</v>
      </c>
      <c r="C216" s="175">
        <v>2000</v>
      </c>
      <c r="D216" s="176">
        <v>1355526</v>
      </c>
      <c r="E216" s="177">
        <f>SUM(E217:E220)</f>
        <v>-386</v>
      </c>
      <c r="F216" s="178">
        <f>SUM(F217:F220)</f>
        <v>-266385.59999999998</v>
      </c>
      <c r="G216" s="179">
        <f>C216+E216</f>
        <v>1614</v>
      </c>
      <c r="H216" s="180">
        <f>D216+F216</f>
        <v>1089140.3999999999</v>
      </c>
    </row>
    <row r="217" spans="1:8" x14ac:dyDescent="0.2">
      <c r="A217" s="88"/>
      <c r="B217" s="181" t="s">
        <v>13</v>
      </c>
      <c r="C217" s="187">
        <v>500</v>
      </c>
      <c r="D217" s="183">
        <v>338882</v>
      </c>
      <c r="E217" s="184">
        <v>-386</v>
      </c>
      <c r="F217" s="185">
        <v>-266385.59999999998</v>
      </c>
      <c r="G217" s="94">
        <f t="shared" ref="G217:G220" si="72">C217+E217</f>
        <v>114</v>
      </c>
      <c r="H217" s="186">
        <f t="shared" ref="H217:H220" si="73">D217+F217</f>
        <v>72496.400000000023</v>
      </c>
    </row>
    <row r="218" spans="1:8" x14ac:dyDescent="0.2">
      <c r="A218" s="88"/>
      <c r="B218" s="181" t="s">
        <v>7</v>
      </c>
      <c r="C218" s="187">
        <v>500</v>
      </c>
      <c r="D218" s="183">
        <v>338882</v>
      </c>
      <c r="E218" s="184">
        <v>0</v>
      </c>
      <c r="F218" s="185">
        <v>0</v>
      </c>
      <c r="G218" s="94">
        <f t="shared" si="72"/>
        <v>500</v>
      </c>
      <c r="H218" s="186">
        <f t="shared" si="73"/>
        <v>338882</v>
      </c>
    </row>
    <row r="219" spans="1:8" x14ac:dyDescent="0.2">
      <c r="A219" s="88"/>
      <c r="B219" s="181" t="s">
        <v>8</v>
      </c>
      <c r="C219" s="187">
        <v>500</v>
      </c>
      <c r="D219" s="183">
        <v>338882</v>
      </c>
      <c r="E219" s="184">
        <v>0</v>
      </c>
      <c r="F219" s="185">
        <v>0</v>
      </c>
      <c r="G219" s="94">
        <f t="shared" si="72"/>
        <v>500</v>
      </c>
      <c r="H219" s="186">
        <f t="shared" si="73"/>
        <v>338882</v>
      </c>
    </row>
    <row r="220" spans="1:8" x14ac:dyDescent="0.2">
      <c r="A220" s="88"/>
      <c r="B220" s="181" t="s">
        <v>9</v>
      </c>
      <c r="C220" s="187">
        <v>500</v>
      </c>
      <c r="D220" s="183">
        <v>338880</v>
      </c>
      <c r="E220" s="184">
        <v>0</v>
      </c>
      <c r="F220" s="185">
        <v>0</v>
      </c>
      <c r="G220" s="94">
        <f t="shared" si="72"/>
        <v>500</v>
      </c>
      <c r="H220" s="186">
        <f t="shared" si="73"/>
        <v>338880</v>
      </c>
    </row>
    <row r="221" spans="1:8" x14ac:dyDescent="0.2">
      <c r="A221" s="173" t="s">
        <v>93</v>
      </c>
      <c r="B221" s="215" t="s">
        <v>94</v>
      </c>
      <c r="C221" s="215"/>
      <c r="D221" s="215"/>
      <c r="E221" s="215"/>
      <c r="F221" s="215"/>
      <c r="G221" s="215"/>
      <c r="H221" s="215"/>
    </row>
    <row r="222" spans="1:8" x14ac:dyDescent="0.2">
      <c r="A222" s="88"/>
      <c r="B222" s="174" t="s">
        <v>22</v>
      </c>
      <c r="C222" s="175">
        <v>3000</v>
      </c>
      <c r="D222" s="176">
        <v>2033289</v>
      </c>
      <c r="E222" s="177">
        <f>SUM(E223:E226)</f>
        <v>-462</v>
      </c>
      <c r="F222" s="178">
        <f>SUM(F223:F226)</f>
        <v>-322102.5</v>
      </c>
      <c r="G222" s="179">
        <f>C222+E222</f>
        <v>2538</v>
      </c>
      <c r="H222" s="180">
        <f>D222+F222</f>
        <v>1711186.5</v>
      </c>
    </row>
    <row r="223" spans="1:8" x14ac:dyDescent="0.2">
      <c r="A223" s="88"/>
      <c r="B223" s="181" t="s">
        <v>13</v>
      </c>
      <c r="C223" s="187">
        <v>751</v>
      </c>
      <c r="D223" s="183">
        <v>508323</v>
      </c>
      <c r="E223" s="184">
        <v>-462</v>
      </c>
      <c r="F223" s="185">
        <v>-322102.5</v>
      </c>
      <c r="G223" s="94">
        <f t="shared" ref="G223:G226" si="74">C223+E223</f>
        <v>289</v>
      </c>
      <c r="H223" s="186">
        <f t="shared" ref="H223:H226" si="75">D223+F223</f>
        <v>186220.5</v>
      </c>
    </row>
    <row r="224" spans="1:8" x14ac:dyDescent="0.2">
      <c r="A224" s="88"/>
      <c r="B224" s="181" t="s">
        <v>7</v>
      </c>
      <c r="C224" s="187">
        <v>751</v>
      </c>
      <c r="D224" s="183">
        <v>508323</v>
      </c>
      <c r="E224" s="184">
        <v>0</v>
      </c>
      <c r="F224" s="185">
        <v>0</v>
      </c>
      <c r="G224" s="94">
        <f t="shared" si="74"/>
        <v>751</v>
      </c>
      <c r="H224" s="186">
        <f t="shared" si="75"/>
        <v>508323</v>
      </c>
    </row>
    <row r="225" spans="1:8" x14ac:dyDescent="0.2">
      <c r="A225" s="88"/>
      <c r="B225" s="181" t="s">
        <v>8</v>
      </c>
      <c r="C225" s="187">
        <v>751</v>
      </c>
      <c r="D225" s="183">
        <v>508323</v>
      </c>
      <c r="E225" s="184">
        <v>0</v>
      </c>
      <c r="F225" s="185">
        <v>0</v>
      </c>
      <c r="G225" s="94">
        <f t="shared" si="74"/>
        <v>751</v>
      </c>
      <c r="H225" s="186">
        <f t="shared" si="75"/>
        <v>508323</v>
      </c>
    </row>
    <row r="226" spans="1:8" x14ac:dyDescent="0.2">
      <c r="A226" s="88"/>
      <c r="B226" s="181" t="s">
        <v>9</v>
      </c>
      <c r="C226" s="187">
        <v>747</v>
      </c>
      <c r="D226" s="183">
        <v>508320</v>
      </c>
      <c r="E226" s="184">
        <v>0</v>
      </c>
      <c r="F226" s="185">
        <v>0</v>
      </c>
      <c r="G226" s="94">
        <f t="shared" si="74"/>
        <v>747</v>
      </c>
      <c r="H226" s="186">
        <f t="shared" si="75"/>
        <v>508320</v>
      </c>
    </row>
    <row r="227" spans="1:8" x14ac:dyDescent="0.2">
      <c r="A227" s="173" t="s">
        <v>95</v>
      </c>
      <c r="B227" s="215" t="s">
        <v>96</v>
      </c>
      <c r="C227" s="215"/>
      <c r="D227" s="215"/>
      <c r="E227" s="215"/>
      <c r="F227" s="215"/>
      <c r="G227" s="215"/>
      <c r="H227" s="215"/>
    </row>
    <row r="228" spans="1:8" x14ac:dyDescent="0.2">
      <c r="A228" s="88"/>
      <c r="B228" s="174" t="s">
        <v>22</v>
      </c>
      <c r="C228" s="188">
        <v>800</v>
      </c>
      <c r="D228" s="176">
        <v>542210</v>
      </c>
      <c r="E228" s="177">
        <f>SUM(E229:E232)</f>
        <v>0</v>
      </c>
      <c r="F228" s="178">
        <f>SUM(F229:F232)</f>
        <v>-2109.8000000000002</v>
      </c>
      <c r="G228" s="179">
        <f>C228+E228</f>
        <v>800</v>
      </c>
      <c r="H228" s="180">
        <f>D228+F228</f>
        <v>540100.19999999995</v>
      </c>
    </row>
    <row r="229" spans="1:8" x14ac:dyDescent="0.2">
      <c r="A229" s="88"/>
      <c r="B229" s="181" t="s">
        <v>13</v>
      </c>
      <c r="C229" s="187">
        <v>200</v>
      </c>
      <c r="D229" s="183">
        <v>135553</v>
      </c>
      <c r="E229" s="184">
        <v>0</v>
      </c>
      <c r="F229" s="185">
        <v>-2109.8000000000002</v>
      </c>
      <c r="G229" s="94">
        <f t="shared" ref="G229:G232" si="76">C229+E229</f>
        <v>200</v>
      </c>
      <c r="H229" s="186">
        <f t="shared" ref="H229:H232" si="77">D229+F229</f>
        <v>133443.20000000001</v>
      </c>
    </row>
    <row r="230" spans="1:8" x14ac:dyDescent="0.2">
      <c r="A230" s="88"/>
      <c r="B230" s="181" t="s">
        <v>7</v>
      </c>
      <c r="C230" s="187">
        <v>200</v>
      </c>
      <c r="D230" s="183">
        <v>135553</v>
      </c>
      <c r="E230" s="184">
        <v>0</v>
      </c>
      <c r="F230" s="185">
        <v>0</v>
      </c>
      <c r="G230" s="94">
        <f t="shared" si="76"/>
        <v>200</v>
      </c>
      <c r="H230" s="186">
        <f t="shared" si="77"/>
        <v>135553</v>
      </c>
    </row>
    <row r="231" spans="1:8" x14ac:dyDescent="0.2">
      <c r="A231" s="88"/>
      <c r="B231" s="181" t="s">
        <v>8</v>
      </c>
      <c r="C231" s="187">
        <v>200</v>
      </c>
      <c r="D231" s="183">
        <v>135553</v>
      </c>
      <c r="E231" s="184">
        <v>0</v>
      </c>
      <c r="F231" s="185">
        <v>0</v>
      </c>
      <c r="G231" s="94">
        <f t="shared" si="76"/>
        <v>200</v>
      </c>
      <c r="H231" s="186">
        <f t="shared" si="77"/>
        <v>135553</v>
      </c>
    </row>
    <row r="232" spans="1:8" x14ac:dyDescent="0.2">
      <c r="A232" s="88"/>
      <c r="B232" s="181" t="s">
        <v>9</v>
      </c>
      <c r="C232" s="187">
        <v>200</v>
      </c>
      <c r="D232" s="183">
        <v>135551</v>
      </c>
      <c r="E232" s="184">
        <v>0</v>
      </c>
      <c r="F232" s="185">
        <v>0</v>
      </c>
      <c r="G232" s="94">
        <f t="shared" si="76"/>
        <v>200</v>
      </c>
      <c r="H232" s="186">
        <f t="shared" si="77"/>
        <v>135551</v>
      </c>
    </row>
    <row r="233" spans="1:8" x14ac:dyDescent="0.2">
      <c r="A233" s="173" t="s">
        <v>97</v>
      </c>
      <c r="B233" s="215" t="s">
        <v>98</v>
      </c>
      <c r="C233" s="215"/>
      <c r="D233" s="215"/>
      <c r="E233" s="215"/>
      <c r="F233" s="215"/>
      <c r="G233" s="215"/>
      <c r="H233" s="215"/>
    </row>
    <row r="234" spans="1:8" x14ac:dyDescent="0.2">
      <c r="A234" s="88"/>
      <c r="B234" s="174" t="s">
        <v>22</v>
      </c>
      <c r="C234" s="188">
        <v>800</v>
      </c>
      <c r="D234" s="176">
        <v>542210</v>
      </c>
      <c r="E234" s="177">
        <f>SUM(E235:E238)</f>
        <v>-35</v>
      </c>
      <c r="F234" s="178">
        <f>SUM(F235:F238)</f>
        <v>-34018.300000000003</v>
      </c>
      <c r="G234" s="179">
        <f>C234+E234</f>
        <v>765</v>
      </c>
      <c r="H234" s="180">
        <f>D234+F234</f>
        <v>508191.7</v>
      </c>
    </row>
    <row r="235" spans="1:8" x14ac:dyDescent="0.2">
      <c r="A235" s="88"/>
      <c r="B235" s="181" t="s">
        <v>13</v>
      </c>
      <c r="C235" s="187">
        <v>200</v>
      </c>
      <c r="D235" s="183">
        <v>135553</v>
      </c>
      <c r="E235" s="184">
        <v>-35</v>
      </c>
      <c r="F235" s="185">
        <v>-34018.300000000003</v>
      </c>
      <c r="G235" s="94">
        <f t="shared" ref="G235:G238" si="78">C235+E235</f>
        <v>165</v>
      </c>
      <c r="H235" s="186">
        <f t="shared" ref="H235:H238" si="79">D235+F235</f>
        <v>101534.7</v>
      </c>
    </row>
    <row r="236" spans="1:8" x14ac:dyDescent="0.2">
      <c r="A236" s="88"/>
      <c r="B236" s="181" t="s">
        <v>7</v>
      </c>
      <c r="C236" s="187">
        <v>200</v>
      </c>
      <c r="D236" s="183">
        <v>135553</v>
      </c>
      <c r="E236" s="184">
        <v>0</v>
      </c>
      <c r="F236" s="185">
        <v>0</v>
      </c>
      <c r="G236" s="94">
        <f t="shared" si="78"/>
        <v>200</v>
      </c>
      <c r="H236" s="186">
        <f t="shared" si="79"/>
        <v>135553</v>
      </c>
    </row>
    <row r="237" spans="1:8" x14ac:dyDescent="0.2">
      <c r="A237" s="88"/>
      <c r="B237" s="181" t="s">
        <v>8</v>
      </c>
      <c r="C237" s="187">
        <v>200</v>
      </c>
      <c r="D237" s="183">
        <v>135553</v>
      </c>
      <c r="E237" s="184">
        <v>0</v>
      </c>
      <c r="F237" s="185">
        <v>0</v>
      </c>
      <c r="G237" s="94">
        <f t="shared" si="78"/>
        <v>200</v>
      </c>
      <c r="H237" s="186">
        <f t="shared" si="79"/>
        <v>135553</v>
      </c>
    </row>
    <row r="238" spans="1:8" x14ac:dyDescent="0.2">
      <c r="A238" s="88"/>
      <c r="B238" s="181" t="s">
        <v>9</v>
      </c>
      <c r="C238" s="187">
        <v>200</v>
      </c>
      <c r="D238" s="183">
        <v>135551</v>
      </c>
      <c r="E238" s="184">
        <v>0</v>
      </c>
      <c r="F238" s="185">
        <v>0</v>
      </c>
      <c r="G238" s="94">
        <f t="shared" si="78"/>
        <v>200</v>
      </c>
      <c r="H238" s="186">
        <f t="shared" si="79"/>
        <v>135551</v>
      </c>
    </row>
    <row r="239" spans="1:8" x14ac:dyDescent="0.2">
      <c r="A239" s="173" t="s">
        <v>99</v>
      </c>
      <c r="B239" s="215" t="s">
        <v>100</v>
      </c>
      <c r="C239" s="215"/>
      <c r="D239" s="215"/>
      <c r="E239" s="215"/>
      <c r="F239" s="215"/>
      <c r="G239" s="215"/>
      <c r="H239" s="215"/>
    </row>
    <row r="240" spans="1:8" x14ac:dyDescent="0.2">
      <c r="A240" s="88"/>
      <c r="B240" s="174" t="s">
        <v>22</v>
      </c>
      <c r="C240" s="188">
        <v>100</v>
      </c>
      <c r="D240" s="176">
        <v>67776</v>
      </c>
      <c r="E240" s="177">
        <f>SUM(E241:E244)</f>
        <v>-24</v>
      </c>
      <c r="F240" s="178">
        <f>SUM(F241:F244)</f>
        <v>-16944</v>
      </c>
      <c r="G240" s="179">
        <f>C240+E240</f>
        <v>76</v>
      </c>
      <c r="H240" s="180">
        <f>D240+F240</f>
        <v>50832</v>
      </c>
    </row>
    <row r="241" spans="1:8" x14ac:dyDescent="0.2">
      <c r="A241" s="88"/>
      <c r="B241" s="181" t="s">
        <v>13</v>
      </c>
      <c r="C241" s="187">
        <v>24</v>
      </c>
      <c r="D241" s="183">
        <v>16944</v>
      </c>
      <c r="E241" s="184">
        <v>-24</v>
      </c>
      <c r="F241" s="185">
        <v>-16944</v>
      </c>
      <c r="G241" s="94">
        <f t="shared" ref="G241:G244" si="80">C241+E241</f>
        <v>0</v>
      </c>
      <c r="H241" s="186">
        <f t="shared" ref="H241:H244" si="81">D241+F241</f>
        <v>0</v>
      </c>
    </row>
    <row r="242" spans="1:8" x14ac:dyDescent="0.2">
      <c r="A242" s="88"/>
      <c r="B242" s="181" t="s">
        <v>7</v>
      </c>
      <c r="C242" s="187">
        <v>24</v>
      </c>
      <c r="D242" s="183">
        <v>16944</v>
      </c>
      <c r="E242" s="184">
        <v>0</v>
      </c>
      <c r="F242" s="185">
        <v>0</v>
      </c>
      <c r="G242" s="94">
        <f t="shared" si="80"/>
        <v>24</v>
      </c>
      <c r="H242" s="186">
        <f t="shared" si="81"/>
        <v>16944</v>
      </c>
    </row>
    <row r="243" spans="1:8" x14ac:dyDescent="0.2">
      <c r="A243" s="88"/>
      <c r="B243" s="181" t="s">
        <v>8</v>
      </c>
      <c r="C243" s="187">
        <v>24</v>
      </c>
      <c r="D243" s="183">
        <v>16944</v>
      </c>
      <c r="E243" s="184">
        <v>0</v>
      </c>
      <c r="F243" s="185">
        <v>0</v>
      </c>
      <c r="G243" s="94">
        <f t="shared" si="80"/>
        <v>24</v>
      </c>
      <c r="H243" s="186">
        <f t="shared" si="81"/>
        <v>16944</v>
      </c>
    </row>
    <row r="244" spans="1:8" x14ac:dyDescent="0.2">
      <c r="A244" s="88"/>
      <c r="B244" s="181" t="s">
        <v>9</v>
      </c>
      <c r="C244" s="187">
        <v>28</v>
      </c>
      <c r="D244" s="183">
        <v>16944</v>
      </c>
      <c r="E244" s="184">
        <v>0</v>
      </c>
      <c r="F244" s="185">
        <v>0</v>
      </c>
      <c r="G244" s="94">
        <f t="shared" si="80"/>
        <v>28</v>
      </c>
      <c r="H244" s="186">
        <f t="shared" si="81"/>
        <v>16944</v>
      </c>
    </row>
    <row r="245" spans="1:8" x14ac:dyDescent="0.2">
      <c r="A245" s="173" t="s">
        <v>101</v>
      </c>
      <c r="B245" s="215" t="s">
        <v>102</v>
      </c>
      <c r="C245" s="215"/>
      <c r="D245" s="215"/>
      <c r="E245" s="215"/>
      <c r="F245" s="215"/>
      <c r="G245" s="215"/>
      <c r="H245" s="215"/>
    </row>
    <row r="246" spans="1:8" x14ac:dyDescent="0.2">
      <c r="A246" s="88"/>
      <c r="B246" s="174" t="s">
        <v>22</v>
      </c>
      <c r="C246" s="188">
        <v>400</v>
      </c>
      <c r="D246" s="176">
        <v>271105</v>
      </c>
      <c r="E246" s="177">
        <f>SUM(E247:E250)</f>
        <v>-100</v>
      </c>
      <c r="F246" s="178">
        <f>SUM(F247:F250)</f>
        <v>-67776</v>
      </c>
      <c r="G246" s="179">
        <f>C246+E246</f>
        <v>300</v>
      </c>
      <c r="H246" s="180">
        <f>D246+F246</f>
        <v>203329</v>
      </c>
    </row>
    <row r="247" spans="1:8" x14ac:dyDescent="0.2">
      <c r="A247" s="88"/>
      <c r="B247" s="181" t="s">
        <v>13</v>
      </c>
      <c r="C247" s="187">
        <v>100</v>
      </c>
      <c r="D247" s="183">
        <v>67776</v>
      </c>
      <c r="E247" s="184">
        <v>-100</v>
      </c>
      <c r="F247" s="185">
        <v>-67776</v>
      </c>
      <c r="G247" s="94">
        <f t="shared" ref="G247:G250" si="82">C247+E247</f>
        <v>0</v>
      </c>
      <c r="H247" s="186">
        <f t="shared" ref="H247:H250" si="83">D247+F247</f>
        <v>0</v>
      </c>
    </row>
    <row r="248" spans="1:8" x14ac:dyDescent="0.2">
      <c r="A248" s="88"/>
      <c r="B248" s="181" t="s">
        <v>7</v>
      </c>
      <c r="C248" s="187">
        <v>100</v>
      </c>
      <c r="D248" s="183">
        <v>67776</v>
      </c>
      <c r="E248" s="184">
        <v>0</v>
      </c>
      <c r="F248" s="185">
        <v>0</v>
      </c>
      <c r="G248" s="94">
        <f t="shared" si="82"/>
        <v>100</v>
      </c>
      <c r="H248" s="186">
        <f t="shared" si="83"/>
        <v>67776</v>
      </c>
    </row>
    <row r="249" spans="1:8" x14ac:dyDescent="0.2">
      <c r="A249" s="88"/>
      <c r="B249" s="181" t="s">
        <v>8</v>
      </c>
      <c r="C249" s="187">
        <v>100</v>
      </c>
      <c r="D249" s="183">
        <v>67776</v>
      </c>
      <c r="E249" s="184">
        <v>0</v>
      </c>
      <c r="F249" s="185">
        <v>0</v>
      </c>
      <c r="G249" s="94">
        <f t="shared" si="82"/>
        <v>100</v>
      </c>
      <c r="H249" s="186">
        <f t="shared" si="83"/>
        <v>67776</v>
      </c>
    </row>
    <row r="250" spans="1:8" x14ac:dyDescent="0.2">
      <c r="A250" s="88"/>
      <c r="B250" s="181" t="s">
        <v>9</v>
      </c>
      <c r="C250" s="187">
        <v>100</v>
      </c>
      <c r="D250" s="183">
        <v>67777</v>
      </c>
      <c r="E250" s="184">
        <v>0</v>
      </c>
      <c r="F250" s="185">
        <v>0</v>
      </c>
      <c r="G250" s="94">
        <f t="shared" si="82"/>
        <v>100</v>
      </c>
      <c r="H250" s="186">
        <f t="shared" si="83"/>
        <v>67777</v>
      </c>
    </row>
    <row r="251" spans="1:8" x14ac:dyDescent="0.2">
      <c r="A251" s="173" t="s">
        <v>103</v>
      </c>
      <c r="B251" s="215" t="s">
        <v>104</v>
      </c>
      <c r="C251" s="215"/>
      <c r="D251" s="215"/>
      <c r="E251" s="215"/>
      <c r="F251" s="215"/>
      <c r="G251" s="215"/>
      <c r="H251" s="215"/>
    </row>
    <row r="252" spans="1:8" x14ac:dyDescent="0.2">
      <c r="A252" s="88"/>
      <c r="B252" s="174" t="s">
        <v>22</v>
      </c>
      <c r="C252" s="188">
        <v>556</v>
      </c>
      <c r="D252" s="176">
        <v>376781</v>
      </c>
      <c r="E252" s="177">
        <f>SUM(E253:E256)</f>
        <v>-140</v>
      </c>
      <c r="F252" s="178">
        <f>SUM(F253:F256)</f>
        <v>-94196</v>
      </c>
      <c r="G252" s="179">
        <f>C252+E252</f>
        <v>416</v>
      </c>
      <c r="H252" s="180">
        <f>D252+F252</f>
        <v>282585</v>
      </c>
    </row>
    <row r="253" spans="1:8" x14ac:dyDescent="0.2">
      <c r="A253" s="88"/>
      <c r="B253" s="181" t="s">
        <v>13</v>
      </c>
      <c r="C253" s="187">
        <v>140</v>
      </c>
      <c r="D253" s="183">
        <v>94196</v>
      </c>
      <c r="E253" s="184">
        <v>-140</v>
      </c>
      <c r="F253" s="185">
        <v>-94196</v>
      </c>
      <c r="G253" s="94">
        <f t="shared" ref="G253:G256" si="84">C253+E253</f>
        <v>0</v>
      </c>
      <c r="H253" s="186">
        <f t="shared" ref="H253:H256" si="85">D253+F253</f>
        <v>0</v>
      </c>
    </row>
    <row r="254" spans="1:8" x14ac:dyDescent="0.2">
      <c r="A254" s="88"/>
      <c r="B254" s="181" t="s">
        <v>7</v>
      </c>
      <c r="C254" s="187">
        <v>140</v>
      </c>
      <c r="D254" s="183">
        <v>94196</v>
      </c>
      <c r="E254" s="184">
        <v>0</v>
      </c>
      <c r="F254" s="185">
        <v>0</v>
      </c>
      <c r="G254" s="94">
        <f t="shared" si="84"/>
        <v>140</v>
      </c>
      <c r="H254" s="186">
        <f t="shared" si="85"/>
        <v>94196</v>
      </c>
    </row>
    <row r="255" spans="1:8" x14ac:dyDescent="0.2">
      <c r="A255" s="88"/>
      <c r="B255" s="181" t="s">
        <v>8</v>
      </c>
      <c r="C255" s="187">
        <v>140</v>
      </c>
      <c r="D255" s="183">
        <v>94196</v>
      </c>
      <c r="E255" s="184">
        <v>0</v>
      </c>
      <c r="F255" s="185">
        <v>0</v>
      </c>
      <c r="G255" s="94">
        <f t="shared" si="84"/>
        <v>140</v>
      </c>
      <c r="H255" s="186">
        <f t="shared" si="85"/>
        <v>94196</v>
      </c>
    </row>
    <row r="256" spans="1:8" x14ac:dyDescent="0.2">
      <c r="A256" s="88"/>
      <c r="B256" s="181" t="s">
        <v>9</v>
      </c>
      <c r="C256" s="187">
        <v>136</v>
      </c>
      <c r="D256" s="183">
        <v>94193</v>
      </c>
      <c r="E256" s="184">
        <v>0</v>
      </c>
      <c r="F256" s="185">
        <v>0</v>
      </c>
      <c r="G256" s="94">
        <f t="shared" si="84"/>
        <v>136</v>
      </c>
      <c r="H256" s="186">
        <f t="shared" si="85"/>
        <v>94193</v>
      </c>
    </row>
    <row r="257" spans="1:8" x14ac:dyDescent="0.2">
      <c r="A257" s="173" t="s">
        <v>105</v>
      </c>
      <c r="B257" s="215" t="s">
        <v>106</v>
      </c>
      <c r="C257" s="215"/>
      <c r="D257" s="215"/>
      <c r="E257" s="215"/>
      <c r="F257" s="215"/>
      <c r="G257" s="215"/>
      <c r="H257" s="215"/>
    </row>
    <row r="258" spans="1:8" x14ac:dyDescent="0.2">
      <c r="A258" s="88"/>
      <c r="B258" s="174" t="s">
        <v>22</v>
      </c>
      <c r="C258" s="188">
        <v>50</v>
      </c>
      <c r="D258" s="176">
        <v>33802</v>
      </c>
      <c r="E258" s="177">
        <f>SUM(E259:E262)</f>
        <v>-12</v>
      </c>
      <c r="F258" s="178">
        <f>SUM(F259:F262)</f>
        <v>-8451</v>
      </c>
      <c r="G258" s="179">
        <f>C258+E258</f>
        <v>38</v>
      </c>
      <c r="H258" s="180">
        <f>D258+F258</f>
        <v>25351</v>
      </c>
    </row>
    <row r="259" spans="1:8" x14ac:dyDescent="0.2">
      <c r="A259" s="88"/>
      <c r="B259" s="181" t="s">
        <v>13</v>
      </c>
      <c r="C259" s="187">
        <v>12</v>
      </c>
      <c r="D259" s="183">
        <v>8451</v>
      </c>
      <c r="E259" s="184">
        <v>-12</v>
      </c>
      <c r="F259" s="185">
        <v>-8451</v>
      </c>
      <c r="G259" s="94">
        <f t="shared" ref="G259:G262" si="86">C259+E259</f>
        <v>0</v>
      </c>
      <c r="H259" s="186">
        <f t="shared" ref="H259:H262" si="87">D259+F259</f>
        <v>0</v>
      </c>
    </row>
    <row r="260" spans="1:8" x14ac:dyDescent="0.2">
      <c r="A260" s="88"/>
      <c r="B260" s="181" t="s">
        <v>7</v>
      </c>
      <c r="C260" s="187">
        <v>12</v>
      </c>
      <c r="D260" s="183">
        <v>8451</v>
      </c>
      <c r="E260" s="184">
        <v>0</v>
      </c>
      <c r="F260" s="185">
        <v>0</v>
      </c>
      <c r="G260" s="94">
        <f t="shared" si="86"/>
        <v>12</v>
      </c>
      <c r="H260" s="186">
        <f t="shared" si="87"/>
        <v>8451</v>
      </c>
    </row>
    <row r="261" spans="1:8" x14ac:dyDescent="0.2">
      <c r="A261" s="88"/>
      <c r="B261" s="181" t="s">
        <v>8</v>
      </c>
      <c r="C261" s="187">
        <v>12</v>
      </c>
      <c r="D261" s="183">
        <v>8451</v>
      </c>
      <c r="E261" s="184">
        <v>0</v>
      </c>
      <c r="F261" s="185">
        <v>0</v>
      </c>
      <c r="G261" s="94">
        <f t="shared" si="86"/>
        <v>12</v>
      </c>
      <c r="H261" s="186">
        <f t="shared" si="87"/>
        <v>8451</v>
      </c>
    </row>
    <row r="262" spans="1:8" x14ac:dyDescent="0.2">
      <c r="A262" s="88"/>
      <c r="B262" s="181" t="s">
        <v>9</v>
      </c>
      <c r="C262" s="187">
        <v>14</v>
      </c>
      <c r="D262" s="183">
        <v>8449</v>
      </c>
      <c r="E262" s="184">
        <v>0</v>
      </c>
      <c r="F262" s="185">
        <v>0</v>
      </c>
      <c r="G262" s="94">
        <f t="shared" si="86"/>
        <v>14</v>
      </c>
      <c r="H262" s="186">
        <f t="shared" si="87"/>
        <v>8449</v>
      </c>
    </row>
    <row r="263" spans="1:8" x14ac:dyDescent="0.2">
      <c r="A263" s="173" t="s">
        <v>107</v>
      </c>
      <c r="B263" s="215" t="s">
        <v>108</v>
      </c>
      <c r="C263" s="215"/>
      <c r="D263" s="215"/>
      <c r="E263" s="215"/>
      <c r="F263" s="215"/>
      <c r="G263" s="215"/>
      <c r="H263" s="215"/>
    </row>
    <row r="264" spans="1:8" x14ac:dyDescent="0.2">
      <c r="A264" s="88"/>
      <c r="B264" s="174" t="s">
        <v>22</v>
      </c>
      <c r="C264" s="175">
        <v>6500</v>
      </c>
      <c r="D264" s="176">
        <v>4451278</v>
      </c>
      <c r="E264" s="177">
        <f>SUM(E265:E268)</f>
        <v>-1079</v>
      </c>
      <c r="F264" s="178">
        <f>SUM(F265:F268)</f>
        <v>-771397.1</v>
      </c>
      <c r="G264" s="179">
        <f>C264+E264</f>
        <v>5421</v>
      </c>
      <c r="H264" s="180">
        <f>D264+F264</f>
        <v>3679880.9</v>
      </c>
    </row>
    <row r="265" spans="1:8" x14ac:dyDescent="0.2">
      <c r="A265" s="88"/>
      <c r="B265" s="181" t="s">
        <v>13</v>
      </c>
      <c r="C265" s="182">
        <v>1625</v>
      </c>
      <c r="D265" s="183">
        <v>1112820</v>
      </c>
      <c r="E265" s="184">
        <v>-1079</v>
      </c>
      <c r="F265" s="185">
        <v>-771397.1</v>
      </c>
      <c r="G265" s="94">
        <f t="shared" ref="G265:G268" si="88">C265+E265</f>
        <v>546</v>
      </c>
      <c r="H265" s="186">
        <f t="shared" ref="H265:H268" si="89">D265+F265</f>
        <v>341422.9</v>
      </c>
    </row>
    <row r="266" spans="1:8" x14ac:dyDescent="0.2">
      <c r="A266" s="88"/>
      <c r="B266" s="181" t="s">
        <v>7</v>
      </c>
      <c r="C266" s="182">
        <v>1625</v>
      </c>
      <c r="D266" s="183">
        <v>1112820</v>
      </c>
      <c r="E266" s="184">
        <v>0</v>
      </c>
      <c r="F266" s="185">
        <v>0</v>
      </c>
      <c r="G266" s="94">
        <f t="shared" si="88"/>
        <v>1625</v>
      </c>
      <c r="H266" s="186">
        <f t="shared" si="89"/>
        <v>1112820</v>
      </c>
    </row>
    <row r="267" spans="1:8" x14ac:dyDescent="0.2">
      <c r="A267" s="88"/>
      <c r="B267" s="181" t="s">
        <v>8</v>
      </c>
      <c r="C267" s="182">
        <v>1625</v>
      </c>
      <c r="D267" s="183">
        <v>1112820</v>
      </c>
      <c r="E267" s="184">
        <v>0</v>
      </c>
      <c r="F267" s="185">
        <v>0</v>
      </c>
      <c r="G267" s="94">
        <f t="shared" si="88"/>
        <v>1625</v>
      </c>
      <c r="H267" s="186">
        <f t="shared" si="89"/>
        <v>1112820</v>
      </c>
    </row>
    <row r="268" spans="1:8" x14ac:dyDescent="0.2">
      <c r="A268" s="88"/>
      <c r="B268" s="181" t="s">
        <v>9</v>
      </c>
      <c r="C268" s="182">
        <v>1625</v>
      </c>
      <c r="D268" s="183">
        <v>1112818</v>
      </c>
      <c r="E268" s="184">
        <v>0</v>
      </c>
      <c r="F268" s="185">
        <v>0</v>
      </c>
      <c r="G268" s="94">
        <f t="shared" si="88"/>
        <v>1625</v>
      </c>
      <c r="H268" s="186">
        <f t="shared" si="89"/>
        <v>1112818</v>
      </c>
    </row>
    <row r="269" spans="1:8" x14ac:dyDescent="0.2">
      <c r="A269" s="173" t="s">
        <v>109</v>
      </c>
      <c r="B269" s="215" t="s">
        <v>110</v>
      </c>
      <c r="C269" s="215"/>
      <c r="D269" s="215"/>
      <c r="E269" s="215"/>
      <c r="F269" s="215"/>
      <c r="G269" s="215"/>
      <c r="H269" s="215"/>
    </row>
    <row r="270" spans="1:8" x14ac:dyDescent="0.2">
      <c r="A270" s="88"/>
      <c r="B270" s="174" t="s">
        <v>22</v>
      </c>
      <c r="C270" s="175">
        <v>4000</v>
      </c>
      <c r="D270" s="176">
        <v>2619415</v>
      </c>
      <c r="E270" s="177">
        <f>SUM(E271:E274)</f>
        <v>675</v>
      </c>
      <c r="F270" s="178">
        <f>SUM(F271:F274)</f>
        <v>344283.5</v>
      </c>
      <c r="G270" s="179">
        <f>C270+E270</f>
        <v>4675</v>
      </c>
      <c r="H270" s="180">
        <f>D270+F270</f>
        <v>2963698.5</v>
      </c>
    </row>
    <row r="271" spans="1:8" x14ac:dyDescent="0.2">
      <c r="A271" s="88"/>
      <c r="B271" s="181" t="s">
        <v>13</v>
      </c>
      <c r="C271" s="182">
        <v>1000</v>
      </c>
      <c r="D271" s="183">
        <v>654854</v>
      </c>
      <c r="E271" s="184">
        <v>675</v>
      </c>
      <c r="F271" s="185">
        <v>344283.5</v>
      </c>
      <c r="G271" s="94">
        <f t="shared" ref="G271:G274" si="90">C271+E271</f>
        <v>1675</v>
      </c>
      <c r="H271" s="186">
        <f t="shared" ref="H271:H274" si="91">D271+F271</f>
        <v>999137.5</v>
      </c>
    </row>
    <row r="272" spans="1:8" x14ac:dyDescent="0.2">
      <c r="A272" s="88"/>
      <c r="B272" s="181" t="s">
        <v>7</v>
      </c>
      <c r="C272" s="182">
        <v>1000</v>
      </c>
      <c r="D272" s="183">
        <v>654854</v>
      </c>
      <c r="E272" s="184">
        <v>0</v>
      </c>
      <c r="F272" s="185">
        <v>0</v>
      </c>
      <c r="G272" s="94">
        <f t="shared" si="90"/>
        <v>1000</v>
      </c>
      <c r="H272" s="186">
        <f t="shared" si="91"/>
        <v>654854</v>
      </c>
    </row>
    <row r="273" spans="1:8" x14ac:dyDescent="0.2">
      <c r="A273" s="88"/>
      <c r="B273" s="181" t="s">
        <v>8</v>
      </c>
      <c r="C273" s="182">
        <v>1000</v>
      </c>
      <c r="D273" s="183">
        <v>654854</v>
      </c>
      <c r="E273" s="184">
        <v>0</v>
      </c>
      <c r="F273" s="185">
        <v>0</v>
      </c>
      <c r="G273" s="94">
        <f t="shared" si="90"/>
        <v>1000</v>
      </c>
      <c r="H273" s="186">
        <f t="shared" si="91"/>
        <v>654854</v>
      </c>
    </row>
    <row r="274" spans="1:8" x14ac:dyDescent="0.2">
      <c r="A274" s="88"/>
      <c r="B274" s="181" t="s">
        <v>9</v>
      </c>
      <c r="C274" s="182">
        <v>1000</v>
      </c>
      <c r="D274" s="183">
        <v>654853</v>
      </c>
      <c r="E274" s="184">
        <v>0</v>
      </c>
      <c r="F274" s="185">
        <v>0</v>
      </c>
      <c r="G274" s="94">
        <f t="shared" si="90"/>
        <v>1000</v>
      </c>
      <c r="H274" s="186">
        <f t="shared" si="91"/>
        <v>654853</v>
      </c>
    </row>
    <row r="275" spans="1:8" x14ac:dyDescent="0.2">
      <c r="A275" s="173" t="s">
        <v>111</v>
      </c>
      <c r="B275" s="215" t="s">
        <v>112</v>
      </c>
      <c r="C275" s="215"/>
      <c r="D275" s="215"/>
      <c r="E275" s="215"/>
      <c r="F275" s="215"/>
      <c r="G275" s="215"/>
      <c r="H275" s="215"/>
    </row>
    <row r="276" spans="1:8" x14ac:dyDescent="0.2">
      <c r="A276" s="88"/>
      <c r="B276" s="174" t="s">
        <v>22</v>
      </c>
      <c r="C276" s="188">
        <v>574</v>
      </c>
      <c r="D276" s="176">
        <v>389766</v>
      </c>
      <c r="E276" s="92">
        <v>0</v>
      </c>
      <c r="F276" s="93">
        <v>0</v>
      </c>
      <c r="G276" s="191">
        <f>C276+E276</f>
        <v>574</v>
      </c>
      <c r="H276" s="192">
        <f>D276+F276</f>
        <v>389766</v>
      </c>
    </row>
    <row r="277" spans="1:8" x14ac:dyDescent="0.2">
      <c r="A277" s="88"/>
      <c r="B277" s="181" t="s">
        <v>13</v>
      </c>
      <c r="C277" s="187">
        <v>144</v>
      </c>
      <c r="D277" s="183">
        <v>97440</v>
      </c>
      <c r="E277" s="184">
        <v>-144</v>
      </c>
      <c r="F277" s="185">
        <v>-97440</v>
      </c>
      <c r="G277" s="94">
        <f t="shared" ref="G277:G280" si="92">C277+E277</f>
        <v>0</v>
      </c>
      <c r="H277" s="186">
        <f t="shared" ref="H277:H280" si="93">D277+F277</f>
        <v>0</v>
      </c>
    </row>
    <row r="278" spans="1:8" x14ac:dyDescent="0.2">
      <c r="A278" s="88"/>
      <c r="B278" s="181" t="s">
        <v>7</v>
      </c>
      <c r="C278" s="187">
        <v>144</v>
      </c>
      <c r="D278" s="183">
        <v>97440</v>
      </c>
      <c r="E278" s="184">
        <v>48</v>
      </c>
      <c r="F278" s="185">
        <v>32480</v>
      </c>
      <c r="G278" s="94">
        <f t="shared" si="92"/>
        <v>192</v>
      </c>
      <c r="H278" s="186">
        <f t="shared" si="93"/>
        <v>129920</v>
      </c>
    </row>
    <row r="279" spans="1:8" x14ac:dyDescent="0.2">
      <c r="A279" s="88"/>
      <c r="B279" s="181" t="s">
        <v>8</v>
      </c>
      <c r="C279" s="187">
        <v>144</v>
      </c>
      <c r="D279" s="183">
        <v>97440</v>
      </c>
      <c r="E279" s="184">
        <v>48</v>
      </c>
      <c r="F279" s="185">
        <v>32480</v>
      </c>
      <c r="G279" s="94">
        <f t="shared" si="92"/>
        <v>192</v>
      </c>
      <c r="H279" s="186">
        <f t="shared" si="93"/>
        <v>129920</v>
      </c>
    </row>
    <row r="280" spans="1:8" x14ac:dyDescent="0.2">
      <c r="A280" s="88"/>
      <c r="B280" s="181" t="s">
        <v>9</v>
      </c>
      <c r="C280" s="187">
        <v>142</v>
      </c>
      <c r="D280" s="183">
        <v>97446</v>
      </c>
      <c r="E280" s="184">
        <v>48</v>
      </c>
      <c r="F280" s="185">
        <v>32480</v>
      </c>
      <c r="G280" s="94">
        <f t="shared" si="92"/>
        <v>190</v>
      </c>
      <c r="H280" s="186">
        <f t="shared" si="93"/>
        <v>129926</v>
      </c>
    </row>
    <row r="281" spans="1:8" x14ac:dyDescent="0.2">
      <c r="A281" s="173" t="s">
        <v>113</v>
      </c>
      <c r="B281" s="215" t="s">
        <v>15</v>
      </c>
      <c r="C281" s="215"/>
      <c r="D281" s="215"/>
      <c r="E281" s="215"/>
      <c r="F281" s="215"/>
      <c r="G281" s="215"/>
      <c r="H281" s="215"/>
    </row>
    <row r="282" spans="1:8" x14ac:dyDescent="0.2">
      <c r="A282" s="88"/>
      <c r="B282" s="174" t="s">
        <v>22</v>
      </c>
      <c r="C282" s="175">
        <v>12032</v>
      </c>
      <c r="D282" s="176">
        <v>8148267.2999999998</v>
      </c>
      <c r="E282" s="189">
        <f>SUM(E283:E285)</f>
        <v>-1078</v>
      </c>
      <c r="F282" s="190">
        <f>SUM(F283:F285)</f>
        <v>-710804.29999999993</v>
      </c>
      <c r="G282" s="191">
        <f>C282+E282</f>
        <v>10954</v>
      </c>
      <c r="H282" s="192">
        <f>D282+F282</f>
        <v>7437463</v>
      </c>
    </row>
    <row r="283" spans="1:8" x14ac:dyDescent="0.2">
      <c r="A283" s="88"/>
      <c r="B283" s="181" t="s">
        <v>7</v>
      </c>
      <c r="C283" s="182">
        <v>3032</v>
      </c>
      <c r="D283" s="183">
        <v>2048401.3</v>
      </c>
      <c r="E283" s="184">
        <v>-270</v>
      </c>
      <c r="F283" s="185">
        <v>-177701.1</v>
      </c>
      <c r="G283" s="94">
        <f t="shared" ref="G283" si="94">C283+E283</f>
        <v>2762</v>
      </c>
      <c r="H283" s="186">
        <f t="shared" ref="H283" si="95">D283+F283</f>
        <v>1870700.2</v>
      </c>
    </row>
    <row r="284" spans="1:8" x14ac:dyDescent="0.2">
      <c r="A284" s="88"/>
      <c r="B284" s="181" t="s">
        <v>8</v>
      </c>
      <c r="C284" s="182">
        <v>4500</v>
      </c>
      <c r="D284" s="183">
        <v>3049933</v>
      </c>
      <c r="E284" s="184">
        <v>-404</v>
      </c>
      <c r="F284" s="185">
        <v>-266551.59999999998</v>
      </c>
      <c r="G284" s="94">
        <f t="shared" ref="G284:G285" si="96">C284+E284</f>
        <v>4096</v>
      </c>
      <c r="H284" s="186">
        <f t="shared" ref="H284:H285" si="97">D284+F284</f>
        <v>2783381.4</v>
      </c>
    </row>
    <row r="285" spans="1:8" x14ac:dyDescent="0.2">
      <c r="A285" s="88"/>
      <c r="B285" s="181" t="s">
        <v>9</v>
      </c>
      <c r="C285" s="182">
        <v>4500</v>
      </c>
      <c r="D285" s="183">
        <v>3049933</v>
      </c>
      <c r="E285" s="184">
        <v>-404</v>
      </c>
      <c r="F285" s="185">
        <v>-266551.59999999998</v>
      </c>
      <c r="G285" s="94">
        <f t="shared" si="96"/>
        <v>4096</v>
      </c>
      <c r="H285" s="186">
        <f t="shared" si="97"/>
        <v>2783381.4</v>
      </c>
    </row>
    <row r="286" spans="1:8" x14ac:dyDescent="0.2">
      <c r="A286" s="173" t="s">
        <v>114</v>
      </c>
      <c r="B286" s="215" t="s">
        <v>18</v>
      </c>
      <c r="C286" s="215"/>
      <c r="D286" s="215"/>
      <c r="E286" s="215"/>
      <c r="F286" s="215"/>
      <c r="G286" s="215"/>
      <c r="H286" s="215"/>
    </row>
    <row r="287" spans="1:8" x14ac:dyDescent="0.2">
      <c r="A287" s="88"/>
      <c r="B287" s="174" t="s">
        <v>22</v>
      </c>
      <c r="C287" s="175">
        <v>1553</v>
      </c>
      <c r="D287" s="176">
        <v>1061399.3999999999</v>
      </c>
      <c r="E287" s="189">
        <f>SUM(E288:E290)</f>
        <v>-372</v>
      </c>
      <c r="F287" s="190">
        <f>SUM(F288:F290)</f>
        <v>-268775</v>
      </c>
      <c r="G287" s="191">
        <f>C287+E287</f>
        <v>1181</v>
      </c>
      <c r="H287" s="192">
        <f>D287+F287</f>
        <v>792624.39999999991</v>
      </c>
    </row>
    <row r="288" spans="1:8" x14ac:dyDescent="0.2">
      <c r="A288" s="88"/>
      <c r="B288" s="181" t="s">
        <v>7</v>
      </c>
      <c r="C288" s="187">
        <v>405</v>
      </c>
      <c r="D288" s="183">
        <v>281974.40000000002</v>
      </c>
      <c r="E288" s="184">
        <v>-93</v>
      </c>
      <c r="F288" s="185">
        <v>-67193.75</v>
      </c>
      <c r="G288" s="94">
        <f t="shared" ref="G288:G290" si="98">C288+E288</f>
        <v>312</v>
      </c>
      <c r="H288" s="186">
        <f t="shared" ref="H288:H290" si="99">D288+F288</f>
        <v>214780.65000000002</v>
      </c>
    </row>
    <row r="289" spans="1:8" x14ac:dyDescent="0.2">
      <c r="A289" s="88"/>
      <c r="B289" s="181" t="s">
        <v>8</v>
      </c>
      <c r="C289" s="187">
        <v>574</v>
      </c>
      <c r="D289" s="183">
        <v>389713</v>
      </c>
      <c r="E289" s="184">
        <v>-140</v>
      </c>
      <c r="F289" s="185">
        <v>-100790.63</v>
      </c>
      <c r="G289" s="94">
        <f t="shared" si="98"/>
        <v>434</v>
      </c>
      <c r="H289" s="186">
        <f t="shared" si="99"/>
        <v>288922.37</v>
      </c>
    </row>
    <row r="290" spans="1:8" x14ac:dyDescent="0.2">
      <c r="A290" s="88"/>
      <c r="B290" s="181" t="s">
        <v>9</v>
      </c>
      <c r="C290" s="187">
        <v>574</v>
      </c>
      <c r="D290" s="183">
        <v>389712</v>
      </c>
      <c r="E290" s="184">
        <v>-139</v>
      </c>
      <c r="F290" s="185">
        <v>-100790.62</v>
      </c>
      <c r="G290" s="94">
        <f t="shared" si="98"/>
        <v>435</v>
      </c>
      <c r="H290" s="186">
        <f t="shared" si="99"/>
        <v>288921.38</v>
      </c>
    </row>
    <row r="291" spans="1:8" x14ac:dyDescent="0.2">
      <c r="A291" s="173" t="s">
        <v>115</v>
      </c>
      <c r="B291" s="215" t="s">
        <v>116</v>
      </c>
      <c r="C291" s="215"/>
      <c r="D291" s="215"/>
      <c r="E291" s="215"/>
      <c r="F291" s="215"/>
      <c r="G291" s="215"/>
      <c r="H291" s="215"/>
    </row>
    <row r="292" spans="1:8" x14ac:dyDescent="0.2">
      <c r="A292" s="88"/>
      <c r="B292" s="174" t="s">
        <v>22</v>
      </c>
      <c r="C292" s="175">
        <v>10138</v>
      </c>
      <c r="D292" s="176">
        <v>6790441.2000000002</v>
      </c>
      <c r="E292" s="189">
        <f>SUM(E293:E295)</f>
        <v>-664</v>
      </c>
      <c r="F292" s="190">
        <f>SUM(F293:F295)</f>
        <v>-507077.80000000005</v>
      </c>
      <c r="G292" s="191">
        <f>C292+E292</f>
        <v>9474</v>
      </c>
      <c r="H292" s="192">
        <f>D292+F292</f>
        <v>6283363.4000000004</v>
      </c>
    </row>
    <row r="293" spans="1:8" x14ac:dyDescent="0.2">
      <c r="A293" s="88"/>
      <c r="B293" s="181" t="s">
        <v>7</v>
      </c>
      <c r="C293" s="182">
        <v>3138</v>
      </c>
      <c r="D293" s="183">
        <v>2086732.2</v>
      </c>
      <c r="E293" s="184">
        <v>-166</v>
      </c>
      <c r="F293" s="185">
        <v>-126769.45</v>
      </c>
      <c r="G293" s="94">
        <f t="shared" ref="G293:G295" si="100">C293+E293</f>
        <v>2972</v>
      </c>
      <c r="H293" s="186">
        <f t="shared" ref="H293:H295" si="101">D293+F293</f>
        <v>1959962.75</v>
      </c>
    </row>
    <row r="294" spans="1:8" x14ac:dyDescent="0.2">
      <c r="A294" s="88"/>
      <c r="B294" s="181" t="s">
        <v>8</v>
      </c>
      <c r="C294" s="182">
        <v>3500</v>
      </c>
      <c r="D294" s="183">
        <v>2351854</v>
      </c>
      <c r="E294" s="184">
        <v>-249</v>
      </c>
      <c r="F294" s="185">
        <v>-190154.18</v>
      </c>
      <c r="G294" s="94">
        <f t="shared" si="100"/>
        <v>3251</v>
      </c>
      <c r="H294" s="186">
        <f t="shared" si="101"/>
        <v>2161699.8199999998</v>
      </c>
    </row>
    <row r="295" spans="1:8" x14ac:dyDescent="0.2">
      <c r="A295" s="88"/>
      <c r="B295" s="181" t="s">
        <v>9</v>
      </c>
      <c r="C295" s="182">
        <v>3500</v>
      </c>
      <c r="D295" s="183">
        <v>2351855</v>
      </c>
      <c r="E295" s="184">
        <v>-249</v>
      </c>
      <c r="F295" s="185">
        <v>-190154.17</v>
      </c>
      <c r="G295" s="94">
        <f t="shared" si="100"/>
        <v>3251</v>
      </c>
      <c r="H295" s="186">
        <f t="shared" si="101"/>
        <v>2161700.83</v>
      </c>
    </row>
    <row r="296" spans="1:8" x14ac:dyDescent="0.2">
      <c r="A296" s="173" t="s">
        <v>117</v>
      </c>
      <c r="B296" s="215" t="s">
        <v>118</v>
      </c>
      <c r="C296" s="215"/>
      <c r="D296" s="215"/>
      <c r="E296" s="215"/>
      <c r="F296" s="215"/>
      <c r="G296" s="215"/>
      <c r="H296" s="215"/>
    </row>
    <row r="297" spans="1:8" x14ac:dyDescent="0.2">
      <c r="A297" s="88"/>
      <c r="B297" s="174" t="s">
        <v>22</v>
      </c>
      <c r="C297" s="175">
        <v>16235</v>
      </c>
      <c r="D297" s="176">
        <v>11295432.6</v>
      </c>
      <c r="E297" s="189">
        <v>-1720</v>
      </c>
      <c r="F297" s="190">
        <v>-1187217.8999999999</v>
      </c>
      <c r="G297" s="191">
        <f>C297+E297</f>
        <v>14515</v>
      </c>
      <c r="H297" s="192">
        <f>D297+F297</f>
        <v>10108214.699999999</v>
      </c>
    </row>
    <row r="298" spans="1:8" x14ac:dyDescent="0.2">
      <c r="A298" s="88"/>
      <c r="B298" s="181" t="s">
        <v>7</v>
      </c>
      <c r="C298" s="182">
        <v>6230</v>
      </c>
      <c r="D298" s="183">
        <v>4373807.5999999996</v>
      </c>
      <c r="E298" s="184">
        <v>-1720</v>
      </c>
      <c r="F298" s="185">
        <v>-1187217.8999999999</v>
      </c>
      <c r="G298" s="94">
        <f t="shared" ref="G298:G300" si="102">C298+E298</f>
        <v>4510</v>
      </c>
      <c r="H298" s="186">
        <f t="shared" ref="H298:H300" si="103">D298+F298</f>
        <v>3186589.6999999997</v>
      </c>
    </row>
    <row r="299" spans="1:8" x14ac:dyDescent="0.2">
      <c r="A299" s="88"/>
      <c r="B299" s="181" t="s">
        <v>8</v>
      </c>
      <c r="C299" s="182">
        <v>5003</v>
      </c>
      <c r="D299" s="183">
        <v>3460812</v>
      </c>
      <c r="E299" s="184">
        <v>0</v>
      </c>
      <c r="F299" s="185">
        <v>0</v>
      </c>
      <c r="G299" s="94">
        <f t="shared" si="102"/>
        <v>5003</v>
      </c>
      <c r="H299" s="186">
        <f t="shared" si="103"/>
        <v>3460812</v>
      </c>
    </row>
    <row r="300" spans="1:8" x14ac:dyDescent="0.2">
      <c r="A300" s="88"/>
      <c r="B300" s="181" t="s">
        <v>9</v>
      </c>
      <c r="C300" s="182">
        <v>5002</v>
      </c>
      <c r="D300" s="183">
        <v>3460813</v>
      </c>
      <c r="E300" s="184">
        <v>0</v>
      </c>
      <c r="F300" s="185">
        <v>0</v>
      </c>
      <c r="G300" s="94">
        <f t="shared" si="102"/>
        <v>5002</v>
      </c>
      <c r="H300" s="186">
        <f t="shared" si="103"/>
        <v>3460813</v>
      </c>
    </row>
    <row r="301" spans="1:8" x14ac:dyDescent="0.2">
      <c r="A301" s="173" t="s">
        <v>119</v>
      </c>
      <c r="B301" s="215" t="s">
        <v>120</v>
      </c>
      <c r="C301" s="215"/>
      <c r="D301" s="215"/>
      <c r="E301" s="215"/>
      <c r="F301" s="215"/>
      <c r="G301" s="215"/>
      <c r="H301" s="215"/>
    </row>
    <row r="302" spans="1:8" x14ac:dyDescent="0.2">
      <c r="A302" s="88"/>
      <c r="B302" s="174" t="s">
        <v>22</v>
      </c>
      <c r="C302" s="175">
        <v>2013</v>
      </c>
      <c r="D302" s="176">
        <v>1417398.2</v>
      </c>
      <c r="E302" s="189">
        <f>SUM(E303:E305)</f>
        <v>-266</v>
      </c>
      <c r="F302" s="190">
        <f>SUM(F303:F305)</f>
        <v>-193767.2</v>
      </c>
      <c r="G302" s="191">
        <f>C302+E302</f>
        <v>1747</v>
      </c>
      <c r="H302" s="192">
        <f>D302+F302</f>
        <v>1223631</v>
      </c>
    </row>
    <row r="303" spans="1:8" x14ac:dyDescent="0.2">
      <c r="A303" s="88"/>
      <c r="B303" s="181" t="s">
        <v>7</v>
      </c>
      <c r="C303" s="187">
        <v>515</v>
      </c>
      <c r="D303" s="183">
        <v>400753.2</v>
      </c>
      <c r="E303" s="184">
        <v>-66</v>
      </c>
      <c r="F303" s="185">
        <v>-48441.8</v>
      </c>
      <c r="G303" s="94">
        <f t="shared" ref="G303:G305" si="104">C303+E303</f>
        <v>449</v>
      </c>
      <c r="H303" s="186">
        <f t="shared" ref="H303:H305" si="105">D303+F303</f>
        <v>352311.4</v>
      </c>
    </row>
    <row r="304" spans="1:8" x14ac:dyDescent="0.2">
      <c r="A304" s="88"/>
      <c r="B304" s="181" t="s">
        <v>8</v>
      </c>
      <c r="C304" s="187">
        <v>749</v>
      </c>
      <c r="D304" s="183">
        <v>508323</v>
      </c>
      <c r="E304" s="184">
        <v>-100</v>
      </c>
      <c r="F304" s="185">
        <v>-72662.7</v>
      </c>
      <c r="G304" s="94">
        <f t="shared" si="104"/>
        <v>649</v>
      </c>
      <c r="H304" s="186">
        <f t="shared" si="105"/>
        <v>435660.3</v>
      </c>
    </row>
    <row r="305" spans="1:8" x14ac:dyDescent="0.2">
      <c r="A305" s="88"/>
      <c r="B305" s="181" t="s">
        <v>9</v>
      </c>
      <c r="C305" s="187">
        <v>749</v>
      </c>
      <c r="D305" s="183">
        <v>508322</v>
      </c>
      <c r="E305" s="184">
        <v>-100</v>
      </c>
      <c r="F305" s="185">
        <v>-72662.7</v>
      </c>
      <c r="G305" s="94">
        <f t="shared" si="104"/>
        <v>649</v>
      </c>
      <c r="H305" s="186">
        <f t="shared" si="105"/>
        <v>435659.3</v>
      </c>
    </row>
    <row r="306" spans="1:8" x14ac:dyDescent="0.2">
      <c r="A306" s="173" t="s">
        <v>121</v>
      </c>
      <c r="B306" s="215" t="s">
        <v>122</v>
      </c>
      <c r="C306" s="215"/>
      <c r="D306" s="215"/>
      <c r="E306" s="215"/>
      <c r="F306" s="215"/>
      <c r="G306" s="215"/>
      <c r="H306" s="215"/>
    </row>
    <row r="307" spans="1:8" x14ac:dyDescent="0.2">
      <c r="A307" s="88"/>
      <c r="B307" s="174" t="s">
        <v>22</v>
      </c>
      <c r="C307" s="175">
        <v>4000</v>
      </c>
      <c r="D307" s="176">
        <v>2711052</v>
      </c>
      <c r="E307" s="189">
        <f>SUM(E308:E310)</f>
        <v>-1002</v>
      </c>
      <c r="F307" s="190">
        <f>SUM(F308:F310)</f>
        <v>-677764</v>
      </c>
      <c r="G307" s="191">
        <f>C307+E307</f>
        <v>2998</v>
      </c>
      <c r="H307" s="192">
        <f>D307+F307</f>
        <v>2033288</v>
      </c>
    </row>
    <row r="308" spans="1:8" x14ac:dyDescent="0.2">
      <c r="A308" s="88"/>
      <c r="B308" s="181" t="s">
        <v>7</v>
      </c>
      <c r="C308" s="187">
        <v>501</v>
      </c>
      <c r="D308" s="183">
        <v>338882</v>
      </c>
      <c r="E308" s="184">
        <v>501</v>
      </c>
      <c r="F308" s="185">
        <v>338882</v>
      </c>
      <c r="G308" s="94">
        <f t="shared" ref="G308:G310" si="106">C308+E308</f>
        <v>1002</v>
      </c>
      <c r="H308" s="186">
        <f t="shared" ref="H308:H310" si="107">D308+F308</f>
        <v>677764</v>
      </c>
    </row>
    <row r="309" spans="1:8" x14ac:dyDescent="0.2">
      <c r="A309" s="88"/>
      <c r="B309" s="181" t="s">
        <v>8</v>
      </c>
      <c r="C309" s="182">
        <v>1750</v>
      </c>
      <c r="D309" s="183">
        <v>1186085</v>
      </c>
      <c r="E309" s="184">
        <v>-752</v>
      </c>
      <c r="F309" s="185">
        <v>-508323</v>
      </c>
      <c r="G309" s="94">
        <f t="shared" si="106"/>
        <v>998</v>
      </c>
      <c r="H309" s="186">
        <f t="shared" si="107"/>
        <v>677762</v>
      </c>
    </row>
    <row r="310" spans="1:8" x14ac:dyDescent="0.2">
      <c r="A310" s="88"/>
      <c r="B310" s="181" t="s">
        <v>9</v>
      </c>
      <c r="C310" s="182">
        <v>1749</v>
      </c>
      <c r="D310" s="183">
        <v>1186085</v>
      </c>
      <c r="E310" s="184">
        <v>-751</v>
      </c>
      <c r="F310" s="185">
        <v>-508323</v>
      </c>
      <c r="G310" s="94">
        <f t="shared" si="106"/>
        <v>998</v>
      </c>
      <c r="H310" s="186">
        <f t="shared" si="107"/>
        <v>677762</v>
      </c>
    </row>
    <row r="311" spans="1:8" x14ac:dyDescent="0.2">
      <c r="A311" s="173" t="s">
        <v>123</v>
      </c>
      <c r="B311" s="215" t="s">
        <v>124</v>
      </c>
      <c r="C311" s="215"/>
      <c r="D311" s="215"/>
      <c r="E311" s="215"/>
      <c r="F311" s="215"/>
      <c r="G311" s="215"/>
      <c r="H311" s="215"/>
    </row>
    <row r="312" spans="1:8" x14ac:dyDescent="0.2">
      <c r="A312" s="88"/>
      <c r="B312" s="174" t="s">
        <v>22</v>
      </c>
      <c r="C312" s="175">
        <v>3979</v>
      </c>
      <c r="D312" s="176">
        <v>2723768.9</v>
      </c>
      <c r="E312" s="189">
        <f>SUM(E313:E315)</f>
        <v>-436</v>
      </c>
      <c r="F312" s="190">
        <f>SUM(F313:F315)</f>
        <v>-314044</v>
      </c>
      <c r="G312" s="191">
        <f>C312+E312</f>
        <v>3543</v>
      </c>
      <c r="H312" s="192">
        <f>D312+F312</f>
        <v>2409724.9</v>
      </c>
    </row>
    <row r="313" spans="1:8" x14ac:dyDescent="0.2">
      <c r="A313" s="88"/>
      <c r="B313" s="181" t="s">
        <v>7</v>
      </c>
      <c r="C313" s="187">
        <v>613</v>
      </c>
      <c r="D313" s="183">
        <v>401272</v>
      </c>
      <c r="E313" s="184">
        <v>536</v>
      </c>
      <c r="F313" s="185">
        <v>379988.9</v>
      </c>
      <c r="G313" s="94">
        <f t="shared" ref="G313:G315" si="108">C313+E313</f>
        <v>1149</v>
      </c>
      <c r="H313" s="186">
        <f t="shared" ref="H313:H315" si="109">D313+F313</f>
        <v>781260.9</v>
      </c>
    </row>
    <row r="314" spans="1:8" x14ac:dyDescent="0.2">
      <c r="A314" s="88"/>
      <c r="B314" s="181" t="s">
        <v>8</v>
      </c>
      <c r="C314" s="182">
        <v>1683</v>
      </c>
      <c r="D314" s="183">
        <v>1161248.95</v>
      </c>
      <c r="E314" s="184">
        <v>-486</v>
      </c>
      <c r="F314" s="185">
        <v>-347016.45</v>
      </c>
      <c r="G314" s="94">
        <f t="shared" si="108"/>
        <v>1197</v>
      </c>
      <c r="H314" s="186">
        <f t="shared" si="109"/>
        <v>814232.5</v>
      </c>
    </row>
    <row r="315" spans="1:8" x14ac:dyDescent="0.2">
      <c r="A315" s="88"/>
      <c r="B315" s="181" t="s">
        <v>9</v>
      </c>
      <c r="C315" s="182">
        <v>1683</v>
      </c>
      <c r="D315" s="183">
        <v>1161247.95</v>
      </c>
      <c r="E315" s="184">
        <v>-486</v>
      </c>
      <c r="F315" s="185">
        <v>-347016.45</v>
      </c>
      <c r="G315" s="94">
        <f t="shared" si="108"/>
        <v>1197</v>
      </c>
      <c r="H315" s="186">
        <f t="shared" si="109"/>
        <v>814231.5</v>
      </c>
    </row>
    <row r="316" spans="1:8" x14ac:dyDescent="0.2">
      <c r="A316" s="173" t="s">
        <v>125</v>
      </c>
      <c r="B316" s="215" t="s">
        <v>126</v>
      </c>
      <c r="C316" s="215"/>
      <c r="D316" s="215"/>
      <c r="E316" s="215"/>
      <c r="F316" s="215"/>
      <c r="G316" s="215"/>
      <c r="H316" s="215"/>
    </row>
    <row r="317" spans="1:8" x14ac:dyDescent="0.2">
      <c r="A317" s="88"/>
      <c r="B317" s="174" t="s">
        <v>22</v>
      </c>
      <c r="C317" s="175">
        <v>2500</v>
      </c>
      <c r="D317" s="176">
        <v>1748871</v>
      </c>
      <c r="E317" s="189">
        <f>SUM(E318:E320)</f>
        <v>-256</v>
      </c>
      <c r="F317" s="190">
        <f>SUM(F318:F320)</f>
        <v>-193903</v>
      </c>
      <c r="G317" s="191">
        <f>C317+E317</f>
        <v>2244</v>
      </c>
      <c r="H317" s="192">
        <f>D317+F317</f>
        <v>1554968</v>
      </c>
    </row>
    <row r="318" spans="1:8" x14ac:dyDescent="0.2">
      <c r="A318" s="88"/>
      <c r="B318" s="181" t="s">
        <v>7</v>
      </c>
      <c r="C318" s="187">
        <v>766</v>
      </c>
      <c r="D318" s="183">
        <v>551420</v>
      </c>
      <c r="E318" s="184">
        <v>-64</v>
      </c>
      <c r="F318" s="185">
        <v>-48475</v>
      </c>
      <c r="G318" s="94">
        <f t="shared" ref="G318:G320" si="110">C318+E318</f>
        <v>702</v>
      </c>
      <c r="H318" s="186">
        <f t="shared" ref="H318:H320" si="111">D318+F318</f>
        <v>502945</v>
      </c>
    </row>
    <row r="319" spans="1:8" x14ac:dyDescent="0.2">
      <c r="A319" s="88"/>
      <c r="B319" s="181" t="s">
        <v>8</v>
      </c>
      <c r="C319" s="187">
        <v>867</v>
      </c>
      <c r="D319" s="183">
        <v>598726</v>
      </c>
      <c r="E319" s="184">
        <v>-96</v>
      </c>
      <c r="F319" s="185">
        <v>-72714</v>
      </c>
      <c r="G319" s="94">
        <f t="shared" si="110"/>
        <v>771</v>
      </c>
      <c r="H319" s="186">
        <f t="shared" si="111"/>
        <v>526012</v>
      </c>
    </row>
    <row r="320" spans="1:8" x14ac:dyDescent="0.2">
      <c r="A320" s="88"/>
      <c r="B320" s="181" t="s">
        <v>9</v>
      </c>
      <c r="C320" s="187">
        <v>867</v>
      </c>
      <c r="D320" s="183">
        <v>598725</v>
      </c>
      <c r="E320" s="184">
        <v>-96</v>
      </c>
      <c r="F320" s="185">
        <v>-72714</v>
      </c>
      <c r="G320" s="94">
        <f t="shared" si="110"/>
        <v>771</v>
      </c>
      <c r="H320" s="186">
        <f t="shared" si="111"/>
        <v>526011</v>
      </c>
    </row>
    <row r="321" spans="1:8" x14ac:dyDescent="0.2">
      <c r="A321" s="214" t="s">
        <v>127</v>
      </c>
      <c r="B321" s="214"/>
      <c r="C321" s="88"/>
      <c r="D321" s="88"/>
      <c r="E321" s="177">
        <f>E317+E312+E307+E302+E297+E292+E287+E282+E276+E270+E264+E258+E252+E246+E240+E234+E228+E222+E216+E210+E204+E198+E192+E186+E180+E174+E168+E162+E156+E150+E144+E138+E132+E126+E120+E114+E108+E102+E96+E90+E84+E78+E72+E66+E60+E54+E48+E42+E36+E30+E24+E18+E12+E6</f>
        <v>-20806</v>
      </c>
      <c r="F321" s="178">
        <f>F317+F312+F307+F302+F297+F292+F287+F282+F276+F270+F264+F258+F252+F246+F240+F234+F228+F222+F216+F210+F204+F198+F192+F186+F180+F174+F168+F162+F156+F150+F144+F138+F132+F126+F120+F114+F108+F102+F96+F90+F84+F78+F72+F66+F60+F54+F48+F42+F36+F30+F24+F18+F12+F6</f>
        <v>-14952686.799999995</v>
      </c>
      <c r="G321" s="88"/>
      <c r="H321" s="88"/>
    </row>
  </sheetData>
  <autoFilter ref="A1:H321">
    <filterColumn colId="5" showButton="0"/>
    <filterColumn colId="6" showButton="0"/>
  </autoFilter>
  <mergeCells count="62">
    <mergeCell ref="F1:H1"/>
    <mergeCell ref="A3:A4"/>
    <mergeCell ref="B3:B4"/>
    <mergeCell ref="C3:D3"/>
    <mergeCell ref="E3:F3"/>
    <mergeCell ref="G3:H3"/>
    <mergeCell ref="A2:H2"/>
    <mergeCell ref="B257:H257"/>
    <mergeCell ref="B316:H316"/>
    <mergeCell ref="B311:H311"/>
    <mergeCell ref="B306:H306"/>
    <mergeCell ref="B301:H301"/>
    <mergeCell ref="B296:H296"/>
    <mergeCell ref="B291:H291"/>
    <mergeCell ref="B286:H286"/>
    <mergeCell ref="B281:H281"/>
    <mergeCell ref="B275:H275"/>
    <mergeCell ref="B269:H269"/>
    <mergeCell ref="B263:H263"/>
    <mergeCell ref="B185:H185"/>
    <mergeCell ref="B251:H251"/>
    <mergeCell ref="B245:H245"/>
    <mergeCell ref="B239:H239"/>
    <mergeCell ref="B233:H233"/>
    <mergeCell ref="B227:H227"/>
    <mergeCell ref="B221:H221"/>
    <mergeCell ref="B215:H215"/>
    <mergeCell ref="B209:H209"/>
    <mergeCell ref="B203:H203"/>
    <mergeCell ref="B197:H197"/>
    <mergeCell ref="B191:H191"/>
    <mergeCell ref="B113:H113"/>
    <mergeCell ref="B179:H179"/>
    <mergeCell ref="B173:H173"/>
    <mergeCell ref="B167:H167"/>
    <mergeCell ref="B161:H161"/>
    <mergeCell ref="B155:H155"/>
    <mergeCell ref="B149:H149"/>
    <mergeCell ref="B11:H11"/>
    <mergeCell ref="B5:H5"/>
    <mergeCell ref="B71:H71"/>
    <mergeCell ref="B65:H65"/>
    <mergeCell ref="B59:H59"/>
    <mergeCell ref="B53:H53"/>
    <mergeCell ref="B47:H47"/>
    <mergeCell ref="B41:H41"/>
    <mergeCell ref="A321:B321"/>
    <mergeCell ref="B35:H35"/>
    <mergeCell ref="B29:H29"/>
    <mergeCell ref="B23:H23"/>
    <mergeCell ref="B17:H17"/>
    <mergeCell ref="B107:H107"/>
    <mergeCell ref="B101:H101"/>
    <mergeCell ref="B95:H95"/>
    <mergeCell ref="B89:H89"/>
    <mergeCell ref="B83:H83"/>
    <mergeCell ref="B77:H77"/>
    <mergeCell ref="B143:H143"/>
    <mergeCell ref="B137:H137"/>
    <mergeCell ref="B131:H131"/>
    <mergeCell ref="B125:H125"/>
    <mergeCell ref="B119:H119"/>
  </mergeCells>
  <pageMargins left="0.7" right="0.7" top="0.75" bottom="0.75" header="0.3" footer="0.3"/>
  <pageSetup paperSize="9" scale="7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view="pageBreakPreview" zoomScale="140" zoomScaleNormal="100" zoomScaleSheetLayoutView="14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C17" sqref="C17"/>
    </sheetView>
  </sheetViews>
  <sheetFormatPr defaultColWidth="10.6640625" defaultRowHeight="12" outlineLevelRow="2" x14ac:dyDescent="0.2"/>
  <cols>
    <col min="1" max="1" width="9" customWidth="1"/>
    <col min="2" max="2" width="30.5" customWidth="1"/>
    <col min="3" max="3" width="12.83203125" customWidth="1"/>
    <col min="4" max="4" width="13.83203125" customWidth="1"/>
    <col min="5" max="5" width="14.1640625" customWidth="1"/>
    <col min="6" max="6" width="13.83203125" customWidth="1"/>
    <col min="7" max="7" width="13.33203125" customWidth="1"/>
    <col min="8" max="8" width="14.83203125" customWidth="1"/>
    <col min="257" max="257" width="9" customWidth="1"/>
    <col min="258" max="258" width="30.5" customWidth="1"/>
    <col min="259" max="259" width="9" customWidth="1"/>
    <col min="260" max="260" width="13.83203125" customWidth="1"/>
    <col min="261" max="261" width="9" customWidth="1"/>
    <col min="262" max="262" width="13.83203125" customWidth="1"/>
    <col min="263" max="263" width="9" customWidth="1"/>
    <col min="264" max="264" width="14.83203125" customWidth="1"/>
    <col min="513" max="513" width="9" customWidth="1"/>
    <col min="514" max="514" width="30.5" customWidth="1"/>
    <col min="515" max="515" width="9" customWidth="1"/>
    <col min="516" max="516" width="13.83203125" customWidth="1"/>
    <col min="517" max="517" width="9" customWidth="1"/>
    <col min="518" max="518" width="13.83203125" customWidth="1"/>
    <col min="519" max="519" width="9" customWidth="1"/>
    <col min="520" max="520" width="14.83203125" customWidth="1"/>
    <col min="769" max="769" width="9" customWidth="1"/>
    <col min="770" max="770" width="30.5" customWidth="1"/>
    <col min="771" max="771" width="9" customWidth="1"/>
    <col min="772" max="772" width="13.83203125" customWidth="1"/>
    <col min="773" max="773" width="9" customWidth="1"/>
    <col min="774" max="774" width="13.83203125" customWidth="1"/>
    <col min="775" max="775" width="9" customWidth="1"/>
    <col min="776" max="776" width="14.83203125" customWidth="1"/>
    <col min="1025" max="1025" width="9" customWidth="1"/>
    <col min="1026" max="1026" width="30.5" customWidth="1"/>
    <col min="1027" max="1027" width="9" customWidth="1"/>
    <col min="1028" max="1028" width="13.83203125" customWidth="1"/>
    <col min="1029" max="1029" width="9" customWidth="1"/>
    <col min="1030" max="1030" width="13.83203125" customWidth="1"/>
    <col min="1031" max="1031" width="9" customWidth="1"/>
    <col min="1032" max="1032" width="14.83203125" customWidth="1"/>
    <col min="1281" max="1281" width="9" customWidth="1"/>
    <col min="1282" max="1282" width="30.5" customWidth="1"/>
    <col min="1283" max="1283" width="9" customWidth="1"/>
    <col min="1284" max="1284" width="13.83203125" customWidth="1"/>
    <col min="1285" max="1285" width="9" customWidth="1"/>
    <col min="1286" max="1286" width="13.83203125" customWidth="1"/>
    <col min="1287" max="1287" width="9" customWidth="1"/>
    <col min="1288" max="1288" width="14.83203125" customWidth="1"/>
    <col min="1537" max="1537" width="9" customWidth="1"/>
    <col min="1538" max="1538" width="30.5" customWidth="1"/>
    <col min="1539" max="1539" width="9" customWidth="1"/>
    <col min="1540" max="1540" width="13.83203125" customWidth="1"/>
    <col min="1541" max="1541" width="9" customWidth="1"/>
    <col min="1542" max="1542" width="13.83203125" customWidth="1"/>
    <col min="1543" max="1543" width="9" customWidth="1"/>
    <col min="1544" max="1544" width="14.83203125" customWidth="1"/>
    <col min="1793" max="1793" width="9" customWidth="1"/>
    <col min="1794" max="1794" width="30.5" customWidth="1"/>
    <col min="1795" max="1795" width="9" customWidth="1"/>
    <col min="1796" max="1796" width="13.83203125" customWidth="1"/>
    <col min="1797" max="1797" width="9" customWidth="1"/>
    <col min="1798" max="1798" width="13.83203125" customWidth="1"/>
    <col min="1799" max="1799" width="9" customWidth="1"/>
    <col min="1800" max="1800" width="14.83203125" customWidth="1"/>
    <col min="2049" max="2049" width="9" customWidth="1"/>
    <col min="2050" max="2050" width="30.5" customWidth="1"/>
    <col min="2051" max="2051" width="9" customWidth="1"/>
    <col min="2052" max="2052" width="13.83203125" customWidth="1"/>
    <col min="2053" max="2053" width="9" customWidth="1"/>
    <col min="2054" max="2054" width="13.83203125" customWidth="1"/>
    <col min="2055" max="2055" width="9" customWidth="1"/>
    <col min="2056" max="2056" width="14.83203125" customWidth="1"/>
    <col min="2305" max="2305" width="9" customWidth="1"/>
    <col min="2306" max="2306" width="30.5" customWidth="1"/>
    <col min="2307" max="2307" width="9" customWidth="1"/>
    <col min="2308" max="2308" width="13.83203125" customWidth="1"/>
    <col min="2309" max="2309" width="9" customWidth="1"/>
    <col min="2310" max="2310" width="13.83203125" customWidth="1"/>
    <col min="2311" max="2311" width="9" customWidth="1"/>
    <col min="2312" max="2312" width="14.83203125" customWidth="1"/>
    <col min="2561" max="2561" width="9" customWidth="1"/>
    <col min="2562" max="2562" width="30.5" customWidth="1"/>
    <col min="2563" max="2563" width="9" customWidth="1"/>
    <col min="2564" max="2564" width="13.83203125" customWidth="1"/>
    <col min="2565" max="2565" width="9" customWidth="1"/>
    <col min="2566" max="2566" width="13.83203125" customWidth="1"/>
    <col min="2567" max="2567" width="9" customWidth="1"/>
    <col min="2568" max="2568" width="14.83203125" customWidth="1"/>
    <col min="2817" max="2817" width="9" customWidth="1"/>
    <col min="2818" max="2818" width="30.5" customWidth="1"/>
    <col min="2819" max="2819" width="9" customWidth="1"/>
    <col min="2820" max="2820" width="13.83203125" customWidth="1"/>
    <col min="2821" max="2821" width="9" customWidth="1"/>
    <col min="2822" max="2822" width="13.83203125" customWidth="1"/>
    <col min="2823" max="2823" width="9" customWidth="1"/>
    <col min="2824" max="2824" width="14.83203125" customWidth="1"/>
    <col min="3073" max="3073" width="9" customWidth="1"/>
    <col min="3074" max="3074" width="30.5" customWidth="1"/>
    <col min="3075" max="3075" width="9" customWidth="1"/>
    <col min="3076" max="3076" width="13.83203125" customWidth="1"/>
    <col min="3077" max="3077" width="9" customWidth="1"/>
    <col min="3078" max="3078" width="13.83203125" customWidth="1"/>
    <col min="3079" max="3079" width="9" customWidth="1"/>
    <col min="3080" max="3080" width="14.83203125" customWidth="1"/>
    <col min="3329" max="3329" width="9" customWidth="1"/>
    <col min="3330" max="3330" width="30.5" customWidth="1"/>
    <col min="3331" max="3331" width="9" customWidth="1"/>
    <col min="3332" max="3332" width="13.83203125" customWidth="1"/>
    <col min="3333" max="3333" width="9" customWidth="1"/>
    <col min="3334" max="3334" width="13.83203125" customWidth="1"/>
    <col min="3335" max="3335" width="9" customWidth="1"/>
    <col min="3336" max="3336" width="14.83203125" customWidth="1"/>
    <col min="3585" max="3585" width="9" customWidth="1"/>
    <col min="3586" max="3586" width="30.5" customWidth="1"/>
    <col min="3587" max="3587" width="9" customWidth="1"/>
    <col min="3588" max="3588" width="13.83203125" customWidth="1"/>
    <col min="3589" max="3589" width="9" customWidth="1"/>
    <col min="3590" max="3590" width="13.83203125" customWidth="1"/>
    <col min="3591" max="3591" width="9" customWidth="1"/>
    <col min="3592" max="3592" width="14.83203125" customWidth="1"/>
    <col min="3841" max="3841" width="9" customWidth="1"/>
    <col min="3842" max="3842" width="30.5" customWidth="1"/>
    <col min="3843" max="3843" width="9" customWidth="1"/>
    <col min="3844" max="3844" width="13.83203125" customWidth="1"/>
    <col min="3845" max="3845" width="9" customWidth="1"/>
    <col min="3846" max="3846" width="13.83203125" customWidth="1"/>
    <col min="3847" max="3847" width="9" customWidth="1"/>
    <col min="3848" max="3848" width="14.83203125" customWidth="1"/>
    <col min="4097" max="4097" width="9" customWidth="1"/>
    <col min="4098" max="4098" width="30.5" customWidth="1"/>
    <col min="4099" max="4099" width="9" customWidth="1"/>
    <col min="4100" max="4100" width="13.83203125" customWidth="1"/>
    <col min="4101" max="4101" width="9" customWidth="1"/>
    <col min="4102" max="4102" width="13.83203125" customWidth="1"/>
    <col min="4103" max="4103" width="9" customWidth="1"/>
    <col min="4104" max="4104" width="14.83203125" customWidth="1"/>
    <col min="4353" max="4353" width="9" customWidth="1"/>
    <col min="4354" max="4354" width="30.5" customWidth="1"/>
    <col min="4355" max="4355" width="9" customWidth="1"/>
    <col min="4356" max="4356" width="13.83203125" customWidth="1"/>
    <col min="4357" max="4357" width="9" customWidth="1"/>
    <col min="4358" max="4358" width="13.83203125" customWidth="1"/>
    <col min="4359" max="4359" width="9" customWidth="1"/>
    <col min="4360" max="4360" width="14.83203125" customWidth="1"/>
    <col min="4609" max="4609" width="9" customWidth="1"/>
    <col min="4610" max="4610" width="30.5" customWidth="1"/>
    <col min="4611" max="4611" width="9" customWidth="1"/>
    <col min="4612" max="4612" width="13.83203125" customWidth="1"/>
    <col min="4613" max="4613" width="9" customWidth="1"/>
    <col min="4614" max="4614" width="13.83203125" customWidth="1"/>
    <col min="4615" max="4615" width="9" customWidth="1"/>
    <col min="4616" max="4616" width="14.83203125" customWidth="1"/>
    <col min="4865" max="4865" width="9" customWidth="1"/>
    <col min="4866" max="4866" width="30.5" customWidth="1"/>
    <col min="4867" max="4867" width="9" customWidth="1"/>
    <col min="4868" max="4868" width="13.83203125" customWidth="1"/>
    <col min="4869" max="4869" width="9" customWidth="1"/>
    <col min="4870" max="4870" width="13.83203125" customWidth="1"/>
    <col min="4871" max="4871" width="9" customWidth="1"/>
    <col min="4872" max="4872" width="14.83203125" customWidth="1"/>
    <col min="5121" max="5121" width="9" customWidth="1"/>
    <col min="5122" max="5122" width="30.5" customWidth="1"/>
    <col min="5123" max="5123" width="9" customWidth="1"/>
    <col min="5124" max="5124" width="13.83203125" customWidth="1"/>
    <col min="5125" max="5125" width="9" customWidth="1"/>
    <col min="5126" max="5126" width="13.83203125" customWidth="1"/>
    <col min="5127" max="5127" width="9" customWidth="1"/>
    <col min="5128" max="5128" width="14.83203125" customWidth="1"/>
    <col min="5377" max="5377" width="9" customWidth="1"/>
    <col min="5378" max="5378" width="30.5" customWidth="1"/>
    <col min="5379" max="5379" width="9" customWidth="1"/>
    <col min="5380" max="5380" width="13.83203125" customWidth="1"/>
    <col min="5381" max="5381" width="9" customWidth="1"/>
    <col min="5382" max="5382" width="13.83203125" customWidth="1"/>
    <col min="5383" max="5383" width="9" customWidth="1"/>
    <col min="5384" max="5384" width="14.83203125" customWidth="1"/>
    <col min="5633" max="5633" width="9" customWidth="1"/>
    <col min="5634" max="5634" width="30.5" customWidth="1"/>
    <col min="5635" max="5635" width="9" customWidth="1"/>
    <col min="5636" max="5636" width="13.83203125" customWidth="1"/>
    <col min="5637" max="5637" width="9" customWidth="1"/>
    <col min="5638" max="5638" width="13.83203125" customWidth="1"/>
    <col min="5639" max="5639" width="9" customWidth="1"/>
    <col min="5640" max="5640" width="14.83203125" customWidth="1"/>
    <col min="5889" max="5889" width="9" customWidth="1"/>
    <col min="5890" max="5890" width="30.5" customWidth="1"/>
    <col min="5891" max="5891" width="9" customWidth="1"/>
    <col min="5892" max="5892" width="13.83203125" customWidth="1"/>
    <col min="5893" max="5893" width="9" customWidth="1"/>
    <col min="5894" max="5894" width="13.83203125" customWidth="1"/>
    <col min="5895" max="5895" width="9" customWidth="1"/>
    <col min="5896" max="5896" width="14.83203125" customWidth="1"/>
    <col min="6145" max="6145" width="9" customWidth="1"/>
    <col min="6146" max="6146" width="30.5" customWidth="1"/>
    <col min="6147" max="6147" width="9" customWidth="1"/>
    <col min="6148" max="6148" width="13.83203125" customWidth="1"/>
    <col min="6149" max="6149" width="9" customWidth="1"/>
    <col min="6150" max="6150" width="13.83203125" customWidth="1"/>
    <col min="6151" max="6151" width="9" customWidth="1"/>
    <col min="6152" max="6152" width="14.83203125" customWidth="1"/>
    <col min="6401" max="6401" width="9" customWidth="1"/>
    <col min="6402" max="6402" width="30.5" customWidth="1"/>
    <col min="6403" max="6403" width="9" customWidth="1"/>
    <col min="6404" max="6404" width="13.83203125" customWidth="1"/>
    <col min="6405" max="6405" width="9" customWidth="1"/>
    <col min="6406" max="6406" width="13.83203125" customWidth="1"/>
    <col min="6407" max="6407" width="9" customWidth="1"/>
    <col min="6408" max="6408" width="14.83203125" customWidth="1"/>
    <col min="6657" max="6657" width="9" customWidth="1"/>
    <col min="6658" max="6658" width="30.5" customWidth="1"/>
    <col min="6659" max="6659" width="9" customWidth="1"/>
    <col min="6660" max="6660" width="13.83203125" customWidth="1"/>
    <col min="6661" max="6661" width="9" customWidth="1"/>
    <col min="6662" max="6662" width="13.83203125" customWidth="1"/>
    <col min="6663" max="6663" width="9" customWidth="1"/>
    <col min="6664" max="6664" width="14.83203125" customWidth="1"/>
    <col min="6913" max="6913" width="9" customWidth="1"/>
    <col min="6914" max="6914" width="30.5" customWidth="1"/>
    <col min="6915" max="6915" width="9" customWidth="1"/>
    <col min="6916" max="6916" width="13.83203125" customWidth="1"/>
    <col min="6917" max="6917" width="9" customWidth="1"/>
    <col min="6918" max="6918" width="13.83203125" customWidth="1"/>
    <col min="6919" max="6919" width="9" customWidth="1"/>
    <col min="6920" max="6920" width="14.83203125" customWidth="1"/>
    <col min="7169" max="7169" width="9" customWidth="1"/>
    <col min="7170" max="7170" width="30.5" customWidth="1"/>
    <col min="7171" max="7171" width="9" customWidth="1"/>
    <col min="7172" max="7172" width="13.83203125" customWidth="1"/>
    <col min="7173" max="7173" width="9" customWidth="1"/>
    <col min="7174" max="7174" width="13.83203125" customWidth="1"/>
    <col min="7175" max="7175" width="9" customWidth="1"/>
    <col min="7176" max="7176" width="14.83203125" customWidth="1"/>
    <col min="7425" max="7425" width="9" customWidth="1"/>
    <col min="7426" max="7426" width="30.5" customWidth="1"/>
    <col min="7427" max="7427" width="9" customWidth="1"/>
    <col min="7428" max="7428" width="13.83203125" customWidth="1"/>
    <col min="7429" max="7429" width="9" customWidth="1"/>
    <col min="7430" max="7430" width="13.83203125" customWidth="1"/>
    <col min="7431" max="7431" width="9" customWidth="1"/>
    <col min="7432" max="7432" width="14.83203125" customWidth="1"/>
    <col min="7681" max="7681" width="9" customWidth="1"/>
    <col min="7682" max="7682" width="30.5" customWidth="1"/>
    <col min="7683" max="7683" width="9" customWidth="1"/>
    <col min="7684" max="7684" width="13.83203125" customWidth="1"/>
    <col min="7685" max="7685" width="9" customWidth="1"/>
    <col min="7686" max="7686" width="13.83203125" customWidth="1"/>
    <col min="7687" max="7687" width="9" customWidth="1"/>
    <col min="7688" max="7688" width="14.83203125" customWidth="1"/>
    <col min="7937" max="7937" width="9" customWidth="1"/>
    <col min="7938" max="7938" width="30.5" customWidth="1"/>
    <col min="7939" max="7939" width="9" customWidth="1"/>
    <col min="7940" max="7940" width="13.83203125" customWidth="1"/>
    <col min="7941" max="7941" width="9" customWidth="1"/>
    <col min="7942" max="7942" width="13.83203125" customWidth="1"/>
    <col min="7943" max="7943" width="9" customWidth="1"/>
    <col min="7944" max="7944" width="14.83203125" customWidth="1"/>
    <col min="8193" max="8193" width="9" customWidth="1"/>
    <col min="8194" max="8194" width="30.5" customWidth="1"/>
    <col min="8195" max="8195" width="9" customWidth="1"/>
    <col min="8196" max="8196" width="13.83203125" customWidth="1"/>
    <col min="8197" max="8197" width="9" customWidth="1"/>
    <col min="8198" max="8198" width="13.83203125" customWidth="1"/>
    <col min="8199" max="8199" width="9" customWidth="1"/>
    <col min="8200" max="8200" width="14.83203125" customWidth="1"/>
    <col min="8449" max="8449" width="9" customWidth="1"/>
    <col min="8450" max="8450" width="30.5" customWidth="1"/>
    <col min="8451" max="8451" width="9" customWidth="1"/>
    <col min="8452" max="8452" width="13.83203125" customWidth="1"/>
    <col min="8453" max="8453" width="9" customWidth="1"/>
    <col min="8454" max="8454" width="13.83203125" customWidth="1"/>
    <col min="8455" max="8455" width="9" customWidth="1"/>
    <col min="8456" max="8456" width="14.83203125" customWidth="1"/>
    <col min="8705" max="8705" width="9" customWidth="1"/>
    <col min="8706" max="8706" width="30.5" customWidth="1"/>
    <col min="8707" max="8707" width="9" customWidth="1"/>
    <col min="8708" max="8708" width="13.83203125" customWidth="1"/>
    <col min="8709" max="8709" width="9" customWidth="1"/>
    <col min="8710" max="8710" width="13.83203125" customWidth="1"/>
    <col min="8711" max="8711" width="9" customWidth="1"/>
    <col min="8712" max="8712" width="14.83203125" customWidth="1"/>
    <col min="8961" max="8961" width="9" customWidth="1"/>
    <col min="8962" max="8962" width="30.5" customWidth="1"/>
    <col min="8963" max="8963" width="9" customWidth="1"/>
    <col min="8964" max="8964" width="13.83203125" customWidth="1"/>
    <col min="8965" max="8965" width="9" customWidth="1"/>
    <col min="8966" max="8966" width="13.83203125" customWidth="1"/>
    <col min="8967" max="8967" width="9" customWidth="1"/>
    <col min="8968" max="8968" width="14.83203125" customWidth="1"/>
    <col min="9217" max="9217" width="9" customWidth="1"/>
    <col min="9218" max="9218" width="30.5" customWidth="1"/>
    <col min="9219" max="9219" width="9" customWidth="1"/>
    <col min="9220" max="9220" width="13.83203125" customWidth="1"/>
    <col min="9221" max="9221" width="9" customWidth="1"/>
    <col min="9222" max="9222" width="13.83203125" customWidth="1"/>
    <col min="9223" max="9223" width="9" customWidth="1"/>
    <col min="9224" max="9224" width="14.83203125" customWidth="1"/>
    <col min="9473" max="9473" width="9" customWidth="1"/>
    <col min="9474" max="9474" width="30.5" customWidth="1"/>
    <col min="9475" max="9475" width="9" customWidth="1"/>
    <col min="9476" max="9476" width="13.83203125" customWidth="1"/>
    <col min="9477" max="9477" width="9" customWidth="1"/>
    <col min="9478" max="9478" width="13.83203125" customWidth="1"/>
    <col min="9479" max="9479" width="9" customWidth="1"/>
    <col min="9480" max="9480" width="14.83203125" customWidth="1"/>
    <col min="9729" max="9729" width="9" customWidth="1"/>
    <col min="9730" max="9730" width="30.5" customWidth="1"/>
    <col min="9731" max="9731" width="9" customWidth="1"/>
    <col min="9732" max="9732" width="13.83203125" customWidth="1"/>
    <col min="9733" max="9733" width="9" customWidth="1"/>
    <col min="9734" max="9734" width="13.83203125" customWidth="1"/>
    <col min="9735" max="9735" width="9" customWidth="1"/>
    <col min="9736" max="9736" width="14.83203125" customWidth="1"/>
    <col min="9985" max="9985" width="9" customWidth="1"/>
    <col min="9986" max="9986" width="30.5" customWidth="1"/>
    <col min="9987" max="9987" width="9" customWidth="1"/>
    <col min="9988" max="9988" width="13.83203125" customWidth="1"/>
    <col min="9989" max="9989" width="9" customWidth="1"/>
    <col min="9990" max="9990" width="13.83203125" customWidth="1"/>
    <col min="9991" max="9991" width="9" customWidth="1"/>
    <col min="9992" max="9992" width="14.83203125" customWidth="1"/>
    <col min="10241" max="10241" width="9" customWidth="1"/>
    <col min="10242" max="10242" width="30.5" customWidth="1"/>
    <col min="10243" max="10243" width="9" customWidth="1"/>
    <col min="10244" max="10244" width="13.83203125" customWidth="1"/>
    <col min="10245" max="10245" width="9" customWidth="1"/>
    <col min="10246" max="10246" width="13.83203125" customWidth="1"/>
    <col min="10247" max="10247" width="9" customWidth="1"/>
    <col min="10248" max="10248" width="14.83203125" customWidth="1"/>
    <col min="10497" max="10497" width="9" customWidth="1"/>
    <col min="10498" max="10498" width="30.5" customWidth="1"/>
    <col min="10499" max="10499" width="9" customWidth="1"/>
    <col min="10500" max="10500" width="13.83203125" customWidth="1"/>
    <col min="10501" max="10501" width="9" customWidth="1"/>
    <col min="10502" max="10502" width="13.83203125" customWidth="1"/>
    <col min="10503" max="10503" width="9" customWidth="1"/>
    <col min="10504" max="10504" width="14.83203125" customWidth="1"/>
    <col min="10753" max="10753" width="9" customWidth="1"/>
    <col min="10754" max="10754" width="30.5" customWidth="1"/>
    <col min="10755" max="10755" width="9" customWidth="1"/>
    <col min="10756" max="10756" width="13.83203125" customWidth="1"/>
    <col min="10757" max="10757" width="9" customWidth="1"/>
    <col min="10758" max="10758" width="13.83203125" customWidth="1"/>
    <col min="10759" max="10759" width="9" customWidth="1"/>
    <col min="10760" max="10760" width="14.83203125" customWidth="1"/>
    <col min="11009" max="11009" width="9" customWidth="1"/>
    <col min="11010" max="11010" width="30.5" customWidth="1"/>
    <col min="11011" max="11011" width="9" customWidth="1"/>
    <col min="11012" max="11012" width="13.83203125" customWidth="1"/>
    <col min="11013" max="11013" width="9" customWidth="1"/>
    <col min="11014" max="11014" width="13.83203125" customWidth="1"/>
    <col min="11015" max="11015" width="9" customWidth="1"/>
    <col min="11016" max="11016" width="14.83203125" customWidth="1"/>
    <col min="11265" max="11265" width="9" customWidth="1"/>
    <col min="11266" max="11266" width="30.5" customWidth="1"/>
    <col min="11267" max="11267" width="9" customWidth="1"/>
    <col min="11268" max="11268" width="13.83203125" customWidth="1"/>
    <col min="11269" max="11269" width="9" customWidth="1"/>
    <col min="11270" max="11270" width="13.83203125" customWidth="1"/>
    <col min="11271" max="11271" width="9" customWidth="1"/>
    <col min="11272" max="11272" width="14.83203125" customWidth="1"/>
    <col min="11521" max="11521" width="9" customWidth="1"/>
    <col min="11522" max="11522" width="30.5" customWidth="1"/>
    <col min="11523" max="11523" width="9" customWidth="1"/>
    <col min="11524" max="11524" width="13.83203125" customWidth="1"/>
    <col min="11525" max="11525" width="9" customWidth="1"/>
    <col min="11526" max="11526" width="13.83203125" customWidth="1"/>
    <col min="11527" max="11527" width="9" customWidth="1"/>
    <col min="11528" max="11528" width="14.83203125" customWidth="1"/>
    <col min="11777" max="11777" width="9" customWidth="1"/>
    <col min="11778" max="11778" width="30.5" customWidth="1"/>
    <col min="11779" max="11779" width="9" customWidth="1"/>
    <col min="11780" max="11780" width="13.83203125" customWidth="1"/>
    <col min="11781" max="11781" width="9" customWidth="1"/>
    <col min="11782" max="11782" width="13.83203125" customWidth="1"/>
    <col min="11783" max="11783" width="9" customWidth="1"/>
    <col min="11784" max="11784" width="14.83203125" customWidth="1"/>
    <col min="12033" max="12033" width="9" customWidth="1"/>
    <col min="12034" max="12034" width="30.5" customWidth="1"/>
    <col min="12035" max="12035" width="9" customWidth="1"/>
    <col min="12036" max="12036" width="13.83203125" customWidth="1"/>
    <col min="12037" max="12037" width="9" customWidth="1"/>
    <col min="12038" max="12038" width="13.83203125" customWidth="1"/>
    <col min="12039" max="12039" width="9" customWidth="1"/>
    <col min="12040" max="12040" width="14.83203125" customWidth="1"/>
    <col min="12289" max="12289" width="9" customWidth="1"/>
    <col min="12290" max="12290" width="30.5" customWidth="1"/>
    <col min="12291" max="12291" width="9" customWidth="1"/>
    <col min="12292" max="12292" width="13.83203125" customWidth="1"/>
    <col min="12293" max="12293" width="9" customWidth="1"/>
    <col min="12294" max="12294" width="13.83203125" customWidth="1"/>
    <col min="12295" max="12295" width="9" customWidth="1"/>
    <col min="12296" max="12296" width="14.83203125" customWidth="1"/>
    <col min="12545" max="12545" width="9" customWidth="1"/>
    <col min="12546" max="12546" width="30.5" customWidth="1"/>
    <col min="12547" max="12547" width="9" customWidth="1"/>
    <col min="12548" max="12548" width="13.83203125" customWidth="1"/>
    <col min="12549" max="12549" width="9" customWidth="1"/>
    <col min="12550" max="12550" width="13.83203125" customWidth="1"/>
    <col min="12551" max="12551" width="9" customWidth="1"/>
    <col min="12552" max="12552" width="14.83203125" customWidth="1"/>
    <col min="12801" max="12801" width="9" customWidth="1"/>
    <col min="12802" max="12802" width="30.5" customWidth="1"/>
    <col min="12803" max="12803" width="9" customWidth="1"/>
    <col min="12804" max="12804" width="13.83203125" customWidth="1"/>
    <col min="12805" max="12805" width="9" customWidth="1"/>
    <col min="12806" max="12806" width="13.83203125" customWidth="1"/>
    <col min="12807" max="12807" width="9" customWidth="1"/>
    <col min="12808" max="12808" width="14.83203125" customWidth="1"/>
    <col min="13057" max="13057" width="9" customWidth="1"/>
    <col min="13058" max="13058" width="30.5" customWidth="1"/>
    <col min="13059" max="13059" width="9" customWidth="1"/>
    <col min="13060" max="13060" width="13.83203125" customWidth="1"/>
    <col min="13061" max="13061" width="9" customWidth="1"/>
    <col min="13062" max="13062" width="13.83203125" customWidth="1"/>
    <col min="13063" max="13063" width="9" customWidth="1"/>
    <col min="13064" max="13064" width="14.83203125" customWidth="1"/>
    <col min="13313" max="13313" width="9" customWidth="1"/>
    <col min="13314" max="13314" width="30.5" customWidth="1"/>
    <col min="13315" max="13315" width="9" customWidth="1"/>
    <col min="13316" max="13316" width="13.83203125" customWidth="1"/>
    <col min="13317" max="13317" width="9" customWidth="1"/>
    <col min="13318" max="13318" width="13.83203125" customWidth="1"/>
    <col min="13319" max="13319" width="9" customWidth="1"/>
    <col min="13320" max="13320" width="14.83203125" customWidth="1"/>
    <col min="13569" max="13569" width="9" customWidth="1"/>
    <col min="13570" max="13570" width="30.5" customWidth="1"/>
    <col min="13571" max="13571" width="9" customWidth="1"/>
    <col min="13572" max="13572" width="13.83203125" customWidth="1"/>
    <col min="13573" max="13573" width="9" customWidth="1"/>
    <col min="13574" max="13574" width="13.83203125" customWidth="1"/>
    <col min="13575" max="13575" width="9" customWidth="1"/>
    <col min="13576" max="13576" width="14.83203125" customWidth="1"/>
    <col min="13825" max="13825" width="9" customWidth="1"/>
    <col min="13826" max="13826" width="30.5" customWidth="1"/>
    <col min="13827" max="13827" width="9" customWidth="1"/>
    <col min="13828" max="13828" width="13.83203125" customWidth="1"/>
    <col min="13829" max="13829" width="9" customWidth="1"/>
    <col min="13830" max="13830" width="13.83203125" customWidth="1"/>
    <col min="13831" max="13831" width="9" customWidth="1"/>
    <col min="13832" max="13832" width="14.83203125" customWidth="1"/>
    <col min="14081" max="14081" width="9" customWidth="1"/>
    <col min="14082" max="14082" width="30.5" customWidth="1"/>
    <col min="14083" max="14083" width="9" customWidth="1"/>
    <col min="14084" max="14084" width="13.83203125" customWidth="1"/>
    <col min="14085" max="14085" width="9" customWidth="1"/>
    <col min="14086" max="14086" width="13.83203125" customWidth="1"/>
    <col min="14087" max="14087" width="9" customWidth="1"/>
    <col min="14088" max="14088" width="14.83203125" customWidth="1"/>
    <col min="14337" max="14337" width="9" customWidth="1"/>
    <col min="14338" max="14338" width="30.5" customWidth="1"/>
    <col min="14339" max="14339" width="9" customWidth="1"/>
    <col min="14340" max="14340" width="13.83203125" customWidth="1"/>
    <col min="14341" max="14341" width="9" customWidth="1"/>
    <col min="14342" max="14342" width="13.83203125" customWidth="1"/>
    <col min="14343" max="14343" width="9" customWidth="1"/>
    <col min="14344" max="14344" width="14.83203125" customWidth="1"/>
    <col min="14593" max="14593" width="9" customWidth="1"/>
    <col min="14594" max="14594" width="30.5" customWidth="1"/>
    <col min="14595" max="14595" width="9" customWidth="1"/>
    <col min="14596" max="14596" width="13.83203125" customWidth="1"/>
    <col min="14597" max="14597" width="9" customWidth="1"/>
    <col min="14598" max="14598" width="13.83203125" customWidth="1"/>
    <col min="14599" max="14599" width="9" customWidth="1"/>
    <col min="14600" max="14600" width="14.83203125" customWidth="1"/>
    <col min="14849" max="14849" width="9" customWidth="1"/>
    <col min="14850" max="14850" width="30.5" customWidth="1"/>
    <col min="14851" max="14851" width="9" customWidth="1"/>
    <col min="14852" max="14852" width="13.83203125" customWidth="1"/>
    <col min="14853" max="14853" width="9" customWidth="1"/>
    <col min="14854" max="14854" width="13.83203125" customWidth="1"/>
    <col min="14855" max="14855" width="9" customWidth="1"/>
    <col min="14856" max="14856" width="14.83203125" customWidth="1"/>
    <col min="15105" max="15105" width="9" customWidth="1"/>
    <col min="15106" max="15106" width="30.5" customWidth="1"/>
    <col min="15107" max="15107" width="9" customWidth="1"/>
    <col min="15108" max="15108" width="13.83203125" customWidth="1"/>
    <col min="15109" max="15109" width="9" customWidth="1"/>
    <col min="15110" max="15110" width="13.83203125" customWidth="1"/>
    <col min="15111" max="15111" width="9" customWidth="1"/>
    <col min="15112" max="15112" width="14.83203125" customWidth="1"/>
    <col min="15361" max="15361" width="9" customWidth="1"/>
    <col min="15362" max="15362" width="30.5" customWidth="1"/>
    <col min="15363" max="15363" width="9" customWidth="1"/>
    <col min="15364" max="15364" width="13.83203125" customWidth="1"/>
    <col min="15365" max="15365" width="9" customWidth="1"/>
    <col min="15366" max="15366" width="13.83203125" customWidth="1"/>
    <col min="15367" max="15367" width="9" customWidth="1"/>
    <col min="15368" max="15368" width="14.83203125" customWidth="1"/>
    <col min="15617" max="15617" width="9" customWidth="1"/>
    <col min="15618" max="15618" width="30.5" customWidth="1"/>
    <col min="15619" max="15619" width="9" customWidth="1"/>
    <col min="15620" max="15620" width="13.83203125" customWidth="1"/>
    <col min="15621" max="15621" width="9" customWidth="1"/>
    <col min="15622" max="15622" width="13.83203125" customWidth="1"/>
    <col min="15623" max="15623" width="9" customWidth="1"/>
    <col min="15624" max="15624" width="14.83203125" customWidth="1"/>
    <col min="15873" max="15873" width="9" customWidth="1"/>
    <col min="15874" max="15874" width="30.5" customWidth="1"/>
    <col min="15875" max="15875" width="9" customWidth="1"/>
    <col min="15876" max="15876" width="13.83203125" customWidth="1"/>
    <col min="15877" max="15877" width="9" customWidth="1"/>
    <col min="15878" max="15878" width="13.83203125" customWidth="1"/>
    <col min="15879" max="15879" width="9" customWidth="1"/>
    <col min="15880" max="15880" width="14.83203125" customWidth="1"/>
    <col min="16129" max="16129" width="9" customWidth="1"/>
    <col min="16130" max="16130" width="30.5" customWidth="1"/>
    <col min="16131" max="16131" width="9" customWidth="1"/>
    <col min="16132" max="16132" width="13.83203125" customWidth="1"/>
    <col min="16133" max="16133" width="9" customWidth="1"/>
    <col min="16134" max="16134" width="13.83203125" customWidth="1"/>
    <col min="16135" max="16135" width="9" customWidth="1"/>
    <col min="16136" max="16136" width="14.83203125" customWidth="1"/>
  </cols>
  <sheetData>
    <row r="1" spans="1:8" ht="43.5" customHeight="1" x14ac:dyDescent="0.2">
      <c r="A1" s="6"/>
      <c r="B1" s="1"/>
      <c r="C1" s="1"/>
      <c r="D1" s="1"/>
      <c r="E1" s="26"/>
      <c r="F1" s="203" t="s">
        <v>195</v>
      </c>
      <c r="G1" s="203"/>
      <c r="H1" s="203"/>
    </row>
    <row r="2" spans="1:8" s="101" customFormat="1" ht="45" customHeight="1" x14ac:dyDescent="0.2">
      <c r="B2" s="212" t="s">
        <v>219</v>
      </c>
      <c r="C2" s="212"/>
      <c r="D2" s="212"/>
      <c r="E2" s="212"/>
      <c r="F2" s="212"/>
      <c r="G2" s="212"/>
      <c r="H2" s="212"/>
    </row>
    <row r="3" spans="1:8" ht="24" customHeight="1" x14ac:dyDescent="0.2">
      <c r="A3" s="207" t="s">
        <v>0</v>
      </c>
      <c r="B3" s="208" t="s">
        <v>1</v>
      </c>
      <c r="C3" s="209" t="s">
        <v>2</v>
      </c>
      <c r="D3" s="209"/>
      <c r="E3" s="209" t="s">
        <v>3</v>
      </c>
      <c r="F3" s="209"/>
      <c r="G3" s="209" t="s">
        <v>4</v>
      </c>
      <c r="H3" s="209"/>
    </row>
    <row r="4" spans="1:8" ht="30" customHeight="1" x14ac:dyDescent="0.2">
      <c r="A4" s="207"/>
      <c r="B4" s="208"/>
      <c r="C4" s="2" t="s">
        <v>199</v>
      </c>
      <c r="D4" s="2" t="s">
        <v>6</v>
      </c>
      <c r="E4" s="2" t="s">
        <v>199</v>
      </c>
      <c r="F4" s="23" t="s">
        <v>6</v>
      </c>
      <c r="G4" s="2" t="s">
        <v>199</v>
      </c>
      <c r="H4" s="2" t="s">
        <v>6</v>
      </c>
    </row>
    <row r="5" spans="1:8" x14ac:dyDescent="0.2">
      <c r="A5" s="62" t="s">
        <v>20</v>
      </c>
      <c r="B5" s="62" t="s">
        <v>21</v>
      </c>
      <c r="C5" s="65">
        <v>3653</v>
      </c>
      <c r="D5" s="64">
        <v>15464288</v>
      </c>
      <c r="E5" s="65">
        <v>-802</v>
      </c>
      <c r="F5" s="64">
        <v>-4419996.7</v>
      </c>
      <c r="G5" s="65">
        <v>2851</v>
      </c>
      <c r="H5" s="64">
        <v>11044291.300000001</v>
      </c>
    </row>
    <row r="6" spans="1:8" outlineLevel="1" x14ac:dyDescent="0.2">
      <c r="A6" s="66"/>
      <c r="B6" s="67" t="s">
        <v>214</v>
      </c>
      <c r="C6" s="70">
        <v>3653</v>
      </c>
      <c r="D6" s="69">
        <v>15464288</v>
      </c>
      <c r="E6" s="70">
        <v>-802</v>
      </c>
      <c r="F6" s="69">
        <v>-4419996.7</v>
      </c>
      <c r="G6" s="71">
        <v>2851</v>
      </c>
      <c r="H6" s="72">
        <v>11044291.300000001</v>
      </c>
    </row>
    <row r="7" spans="1:8" outlineLevel="2" x14ac:dyDescent="0.2">
      <c r="A7" s="73"/>
      <c r="B7" s="67" t="s">
        <v>13</v>
      </c>
      <c r="C7" s="68">
        <v>913</v>
      </c>
      <c r="D7" s="69">
        <v>3866071</v>
      </c>
      <c r="E7" s="68">
        <v>-484</v>
      </c>
      <c r="F7" s="69">
        <v>-3072765.7</v>
      </c>
      <c r="G7" s="71">
        <v>429</v>
      </c>
      <c r="H7" s="72">
        <v>793305.3</v>
      </c>
    </row>
    <row r="8" spans="1:8" outlineLevel="2" x14ac:dyDescent="0.2">
      <c r="A8" s="73"/>
      <c r="B8" s="67" t="s">
        <v>7</v>
      </c>
      <c r="C8" s="68">
        <v>913</v>
      </c>
      <c r="D8" s="69">
        <v>3866071</v>
      </c>
      <c r="E8" s="68">
        <v>-318</v>
      </c>
      <c r="F8" s="69">
        <v>-1347231</v>
      </c>
      <c r="G8" s="71">
        <v>595</v>
      </c>
      <c r="H8" s="72">
        <v>2518840</v>
      </c>
    </row>
    <row r="9" spans="1:8" outlineLevel="2" x14ac:dyDescent="0.2">
      <c r="A9" s="73"/>
      <c r="B9" s="67" t="s">
        <v>8</v>
      </c>
      <c r="C9" s="68">
        <v>913</v>
      </c>
      <c r="D9" s="69">
        <v>3866071</v>
      </c>
      <c r="E9" s="68">
        <v>0</v>
      </c>
      <c r="F9" s="69">
        <v>0</v>
      </c>
      <c r="G9" s="71">
        <v>913</v>
      </c>
      <c r="H9" s="72">
        <v>3866071</v>
      </c>
    </row>
    <row r="10" spans="1:8" outlineLevel="2" x14ac:dyDescent="0.2">
      <c r="A10" s="73"/>
      <c r="B10" s="67" t="s">
        <v>9</v>
      </c>
      <c r="C10" s="68">
        <v>914</v>
      </c>
      <c r="D10" s="69">
        <v>3866075</v>
      </c>
      <c r="E10" s="68">
        <v>0</v>
      </c>
      <c r="F10" s="69">
        <v>0</v>
      </c>
      <c r="G10" s="71">
        <v>914</v>
      </c>
      <c r="H10" s="72">
        <v>3866075</v>
      </c>
    </row>
    <row r="11" spans="1:8" ht="22.5" x14ac:dyDescent="0.2">
      <c r="A11" s="62" t="s">
        <v>23</v>
      </c>
      <c r="B11" s="62" t="s">
        <v>24</v>
      </c>
      <c r="C11" s="65">
        <v>3300</v>
      </c>
      <c r="D11" s="64">
        <v>13969928</v>
      </c>
      <c r="E11" s="65">
        <v>-825</v>
      </c>
      <c r="F11" s="64">
        <v>-3492483</v>
      </c>
      <c r="G11" s="65">
        <v>2475</v>
      </c>
      <c r="H11" s="64">
        <v>10477445</v>
      </c>
    </row>
    <row r="12" spans="1:8" outlineLevel="1" x14ac:dyDescent="0.2">
      <c r="A12" s="66"/>
      <c r="B12" s="67" t="s">
        <v>214</v>
      </c>
      <c r="C12" s="70">
        <v>3300</v>
      </c>
      <c r="D12" s="69">
        <v>13969928</v>
      </c>
      <c r="E12" s="70">
        <v>-825</v>
      </c>
      <c r="F12" s="69">
        <v>-3492483</v>
      </c>
      <c r="G12" s="71">
        <v>2475</v>
      </c>
      <c r="H12" s="72">
        <v>10477445</v>
      </c>
    </row>
    <row r="13" spans="1:8" outlineLevel="2" x14ac:dyDescent="0.2">
      <c r="A13" s="73"/>
      <c r="B13" s="67" t="s">
        <v>13</v>
      </c>
      <c r="C13" s="68">
        <v>825</v>
      </c>
      <c r="D13" s="69">
        <v>3492483</v>
      </c>
      <c r="E13" s="68">
        <v>-825</v>
      </c>
      <c r="F13" s="69">
        <v>-3492483</v>
      </c>
      <c r="G13" s="71">
        <v>0</v>
      </c>
      <c r="H13" s="72">
        <v>0</v>
      </c>
    </row>
    <row r="14" spans="1:8" outlineLevel="2" x14ac:dyDescent="0.2">
      <c r="A14" s="73"/>
      <c r="B14" s="67" t="s">
        <v>7</v>
      </c>
      <c r="C14" s="68">
        <v>825</v>
      </c>
      <c r="D14" s="69">
        <v>3492483</v>
      </c>
      <c r="E14" s="68">
        <v>0</v>
      </c>
      <c r="F14" s="69">
        <v>0</v>
      </c>
      <c r="G14" s="71">
        <v>825</v>
      </c>
      <c r="H14" s="72">
        <v>3492483</v>
      </c>
    </row>
    <row r="15" spans="1:8" outlineLevel="2" x14ac:dyDescent="0.2">
      <c r="A15" s="73"/>
      <c r="B15" s="67" t="s">
        <v>8</v>
      </c>
      <c r="C15" s="68">
        <v>825</v>
      </c>
      <c r="D15" s="69">
        <v>3492483</v>
      </c>
      <c r="E15" s="68">
        <v>0</v>
      </c>
      <c r="F15" s="69">
        <v>0</v>
      </c>
      <c r="G15" s="71">
        <v>825</v>
      </c>
      <c r="H15" s="72">
        <v>3492483</v>
      </c>
    </row>
    <row r="16" spans="1:8" outlineLevel="2" x14ac:dyDescent="0.2">
      <c r="A16" s="73"/>
      <c r="B16" s="67" t="s">
        <v>9</v>
      </c>
      <c r="C16" s="68">
        <v>825</v>
      </c>
      <c r="D16" s="69">
        <v>3492479</v>
      </c>
      <c r="E16" s="68">
        <v>0</v>
      </c>
      <c r="F16" s="69">
        <v>0</v>
      </c>
      <c r="G16" s="71">
        <v>825</v>
      </c>
      <c r="H16" s="72">
        <v>3492479</v>
      </c>
    </row>
    <row r="17" spans="1:8" ht="22.5" x14ac:dyDescent="0.2">
      <c r="A17" s="62" t="s">
        <v>25</v>
      </c>
      <c r="B17" s="62" t="s">
        <v>26</v>
      </c>
      <c r="C17" s="65">
        <v>3300</v>
      </c>
      <c r="D17" s="64">
        <v>13969928</v>
      </c>
      <c r="E17" s="65">
        <v>-193</v>
      </c>
      <c r="F17" s="64">
        <v>-1888390.38</v>
      </c>
      <c r="G17" s="65">
        <v>3107</v>
      </c>
      <c r="H17" s="64">
        <v>12081537.619999999</v>
      </c>
    </row>
    <row r="18" spans="1:8" outlineLevel="1" x14ac:dyDescent="0.2">
      <c r="A18" s="66"/>
      <c r="B18" s="67" t="s">
        <v>214</v>
      </c>
      <c r="C18" s="70">
        <v>3300</v>
      </c>
      <c r="D18" s="69">
        <v>13969928</v>
      </c>
      <c r="E18" s="70">
        <v>-193</v>
      </c>
      <c r="F18" s="69">
        <v>-1888390.38</v>
      </c>
      <c r="G18" s="71">
        <v>3107</v>
      </c>
      <c r="H18" s="72">
        <v>12081537.619999999</v>
      </c>
    </row>
    <row r="19" spans="1:8" outlineLevel="2" x14ac:dyDescent="0.2">
      <c r="A19" s="73"/>
      <c r="B19" s="67" t="s">
        <v>13</v>
      </c>
      <c r="C19" s="68">
        <v>825</v>
      </c>
      <c r="D19" s="69">
        <v>3492482</v>
      </c>
      <c r="E19" s="68">
        <v>-193</v>
      </c>
      <c r="F19" s="69">
        <v>-1888390.38</v>
      </c>
      <c r="G19" s="71">
        <v>632</v>
      </c>
      <c r="H19" s="72">
        <v>1604091.62</v>
      </c>
    </row>
    <row r="20" spans="1:8" outlineLevel="2" x14ac:dyDescent="0.2">
      <c r="A20" s="73"/>
      <c r="B20" s="67" t="s">
        <v>7</v>
      </c>
      <c r="C20" s="68">
        <v>825</v>
      </c>
      <c r="D20" s="69">
        <v>3492482</v>
      </c>
      <c r="E20" s="68">
        <v>0</v>
      </c>
      <c r="F20" s="69">
        <v>0</v>
      </c>
      <c r="G20" s="71">
        <v>825</v>
      </c>
      <c r="H20" s="72">
        <v>3492482</v>
      </c>
    </row>
    <row r="21" spans="1:8" outlineLevel="2" x14ac:dyDescent="0.2">
      <c r="A21" s="73"/>
      <c r="B21" s="67" t="s">
        <v>8</v>
      </c>
      <c r="C21" s="68">
        <v>825</v>
      </c>
      <c r="D21" s="69">
        <v>3492482</v>
      </c>
      <c r="E21" s="68">
        <v>0</v>
      </c>
      <c r="F21" s="69">
        <v>0</v>
      </c>
      <c r="G21" s="71">
        <v>825</v>
      </c>
      <c r="H21" s="72">
        <v>3492482</v>
      </c>
    </row>
    <row r="22" spans="1:8" outlineLevel="2" x14ac:dyDescent="0.2">
      <c r="A22" s="73"/>
      <c r="B22" s="67" t="s">
        <v>9</v>
      </c>
      <c r="C22" s="68">
        <v>825</v>
      </c>
      <c r="D22" s="69">
        <v>3492482</v>
      </c>
      <c r="E22" s="68">
        <v>0</v>
      </c>
      <c r="F22" s="69">
        <v>0</v>
      </c>
      <c r="G22" s="71">
        <v>825</v>
      </c>
      <c r="H22" s="72">
        <v>3492482</v>
      </c>
    </row>
    <row r="23" spans="1:8" x14ac:dyDescent="0.2">
      <c r="A23" s="62" t="s">
        <v>33</v>
      </c>
      <c r="B23" s="62" t="s">
        <v>34</v>
      </c>
      <c r="C23" s="65">
        <v>2500</v>
      </c>
      <c r="D23" s="64">
        <v>10583279</v>
      </c>
      <c r="E23" s="65">
        <v>-392</v>
      </c>
      <c r="F23" s="64">
        <v>-2386470.96</v>
      </c>
      <c r="G23" s="65">
        <v>2108</v>
      </c>
      <c r="H23" s="64">
        <v>8196808.04</v>
      </c>
    </row>
    <row r="24" spans="1:8" outlineLevel="1" x14ac:dyDescent="0.2">
      <c r="A24" s="66"/>
      <c r="B24" s="67" t="s">
        <v>214</v>
      </c>
      <c r="C24" s="70">
        <v>2500</v>
      </c>
      <c r="D24" s="69">
        <v>10583279</v>
      </c>
      <c r="E24" s="70">
        <v>-392</v>
      </c>
      <c r="F24" s="69">
        <v>-2386470.96</v>
      </c>
      <c r="G24" s="71">
        <v>2108</v>
      </c>
      <c r="H24" s="72">
        <v>8196808.04</v>
      </c>
    </row>
    <row r="25" spans="1:8" outlineLevel="2" x14ac:dyDescent="0.2">
      <c r="A25" s="73"/>
      <c r="B25" s="67" t="s">
        <v>13</v>
      </c>
      <c r="C25" s="68">
        <v>626</v>
      </c>
      <c r="D25" s="69">
        <v>2645821</v>
      </c>
      <c r="E25" s="68">
        <v>-287</v>
      </c>
      <c r="F25" s="69">
        <v>-1941972.36</v>
      </c>
      <c r="G25" s="71">
        <v>339</v>
      </c>
      <c r="H25" s="72">
        <v>703848.64</v>
      </c>
    </row>
    <row r="26" spans="1:8" outlineLevel="2" x14ac:dyDescent="0.2">
      <c r="A26" s="73"/>
      <c r="B26" s="67" t="s">
        <v>7</v>
      </c>
      <c r="C26" s="68">
        <v>626</v>
      </c>
      <c r="D26" s="69">
        <v>2645821</v>
      </c>
      <c r="E26" s="68">
        <v>-105</v>
      </c>
      <c r="F26" s="69">
        <v>-444498.6</v>
      </c>
      <c r="G26" s="71">
        <v>521</v>
      </c>
      <c r="H26" s="72">
        <v>2201322.4</v>
      </c>
    </row>
    <row r="27" spans="1:8" outlineLevel="2" x14ac:dyDescent="0.2">
      <c r="A27" s="73"/>
      <c r="B27" s="67" t="s">
        <v>8</v>
      </c>
      <c r="C27" s="68">
        <v>626</v>
      </c>
      <c r="D27" s="69">
        <v>2645821</v>
      </c>
      <c r="E27" s="68">
        <v>0</v>
      </c>
      <c r="F27" s="69">
        <v>0</v>
      </c>
      <c r="G27" s="71">
        <v>626</v>
      </c>
      <c r="H27" s="72">
        <v>2645821</v>
      </c>
    </row>
    <row r="28" spans="1:8" outlineLevel="2" x14ac:dyDescent="0.2">
      <c r="A28" s="73"/>
      <c r="B28" s="67" t="s">
        <v>9</v>
      </c>
      <c r="C28" s="68">
        <v>622</v>
      </c>
      <c r="D28" s="69">
        <v>2645816</v>
      </c>
      <c r="E28" s="68">
        <v>0</v>
      </c>
      <c r="F28" s="69">
        <v>0</v>
      </c>
      <c r="G28" s="71">
        <v>622</v>
      </c>
      <c r="H28" s="72">
        <v>2645816</v>
      </c>
    </row>
    <row r="29" spans="1:8" ht="33.75" x14ac:dyDescent="0.2">
      <c r="A29" s="62" t="s">
        <v>141</v>
      </c>
      <c r="B29" s="62" t="s">
        <v>142</v>
      </c>
      <c r="C29" s="65">
        <v>3700</v>
      </c>
      <c r="D29" s="64">
        <v>15663253</v>
      </c>
      <c r="E29" s="65">
        <v>-42</v>
      </c>
      <c r="F29" s="64">
        <v>-1539044.52</v>
      </c>
      <c r="G29" s="65">
        <v>3658</v>
      </c>
      <c r="H29" s="64">
        <v>14124208.48</v>
      </c>
    </row>
    <row r="30" spans="1:8" outlineLevel="1" x14ac:dyDescent="0.2">
      <c r="A30" s="66"/>
      <c r="B30" s="67" t="s">
        <v>214</v>
      </c>
      <c r="C30" s="70">
        <v>3700</v>
      </c>
      <c r="D30" s="69">
        <v>15663253</v>
      </c>
      <c r="E30" s="70">
        <v>-42</v>
      </c>
      <c r="F30" s="69">
        <v>-1539044.52</v>
      </c>
      <c r="G30" s="71">
        <v>3658</v>
      </c>
      <c r="H30" s="72">
        <v>14124208.48</v>
      </c>
    </row>
    <row r="31" spans="1:8" outlineLevel="2" x14ac:dyDescent="0.2">
      <c r="A31" s="73"/>
      <c r="B31" s="67" t="s">
        <v>13</v>
      </c>
      <c r="C31" s="68">
        <v>925</v>
      </c>
      <c r="D31" s="69">
        <v>3915813</v>
      </c>
      <c r="E31" s="68">
        <v>-42</v>
      </c>
      <c r="F31" s="69">
        <v>-1539044.52</v>
      </c>
      <c r="G31" s="71">
        <v>883</v>
      </c>
      <c r="H31" s="72">
        <v>2376768.48</v>
      </c>
    </row>
    <row r="32" spans="1:8" outlineLevel="2" x14ac:dyDescent="0.2">
      <c r="A32" s="73"/>
      <c r="B32" s="67" t="s">
        <v>7</v>
      </c>
      <c r="C32" s="68">
        <v>925</v>
      </c>
      <c r="D32" s="69">
        <v>3915813</v>
      </c>
      <c r="E32" s="68">
        <v>0</v>
      </c>
      <c r="F32" s="69">
        <v>0</v>
      </c>
      <c r="G32" s="71">
        <v>925</v>
      </c>
      <c r="H32" s="72">
        <v>3915813</v>
      </c>
    </row>
    <row r="33" spans="1:8" outlineLevel="2" x14ac:dyDescent="0.2">
      <c r="A33" s="73"/>
      <c r="B33" s="67" t="s">
        <v>8</v>
      </c>
      <c r="C33" s="68">
        <v>925</v>
      </c>
      <c r="D33" s="69">
        <v>3915813</v>
      </c>
      <c r="E33" s="68">
        <v>0</v>
      </c>
      <c r="F33" s="69">
        <v>0</v>
      </c>
      <c r="G33" s="71">
        <v>925</v>
      </c>
      <c r="H33" s="72">
        <v>3915813</v>
      </c>
    </row>
    <row r="34" spans="1:8" outlineLevel="2" x14ac:dyDescent="0.2">
      <c r="A34" s="73"/>
      <c r="B34" s="67" t="s">
        <v>9</v>
      </c>
      <c r="C34" s="68">
        <v>925</v>
      </c>
      <c r="D34" s="69">
        <v>3915814</v>
      </c>
      <c r="E34" s="68">
        <v>0</v>
      </c>
      <c r="F34" s="69">
        <v>0</v>
      </c>
      <c r="G34" s="71">
        <v>925</v>
      </c>
      <c r="H34" s="72">
        <v>3915814</v>
      </c>
    </row>
    <row r="35" spans="1:8" x14ac:dyDescent="0.2">
      <c r="A35" s="62" t="s">
        <v>215</v>
      </c>
      <c r="B35" s="62" t="s">
        <v>216</v>
      </c>
      <c r="C35" s="65">
        <v>2000</v>
      </c>
      <c r="D35" s="64">
        <v>8466623</v>
      </c>
      <c r="E35" s="65">
        <v>423</v>
      </c>
      <c r="F35" s="64">
        <v>1791729.6</v>
      </c>
      <c r="G35" s="65">
        <v>2423</v>
      </c>
      <c r="H35" s="64">
        <v>10258352.6</v>
      </c>
    </row>
    <row r="36" spans="1:8" outlineLevel="1" x14ac:dyDescent="0.2">
      <c r="A36" s="66"/>
      <c r="B36" s="67" t="s">
        <v>214</v>
      </c>
      <c r="C36" s="70">
        <v>2000</v>
      </c>
      <c r="D36" s="69">
        <v>8466623</v>
      </c>
      <c r="E36" s="70">
        <v>423</v>
      </c>
      <c r="F36" s="69">
        <v>1791729.6</v>
      </c>
      <c r="G36" s="71">
        <v>2423</v>
      </c>
      <c r="H36" s="72">
        <v>10258352.6</v>
      </c>
    </row>
    <row r="37" spans="1:8" outlineLevel="2" x14ac:dyDescent="0.2">
      <c r="A37" s="73"/>
      <c r="B37" s="67" t="s">
        <v>13</v>
      </c>
      <c r="C37" s="68">
        <v>700</v>
      </c>
      <c r="D37" s="69">
        <v>2497215</v>
      </c>
      <c r="E37" s="68">
        <v>0</v>
      </c>
      <c r="F37" s="69">
        <v>0</v>
      </c>
      <c r="G37" s="71">
        <v>700</v>
      </c>
      <c r="H37" s="72">
        <v>2497215</v>
      </c>
    </row>
    <row r="38" spans="1:8" outlineLevel="2" x14ac:dyDescent="0.2">
      <c r="A38" s="73"/>
      <c r="B38" s="67" t="s">
        <v>7</v>
      </c>
      <c r="C38" s="68">
        <v>302</v>
      </c>
      <c r="D38" s="69">
        <v>1736097</v>
      </c>
      <c r="E38" s="68">
        <v>423</v>
      </c>
      <c r="F38" s="69">
        <v>1791729.6</v>
      </c>
      <c r="G38" s="71">
        <v>725</v>
      </c>
      <c r="H38" s="72">
        <v>3527826.6</v>
      </c>
    </row>
    <row r="39" spans="1:8" outlineLevel="2" x14ac:dyDescent="0.2">
      <c r="A39" s="73"/>
      <c r="B39" s="67" t="s">
        <v>8</v>
      </c>
      <c r="C39" s="68">
        <v>501</v>
      </c>
      <c r="D39" s="69">
        <v>2116656</v>
      </c>
      <c r="E39" s="68">
        <v>0</v>
      </c>
      <c r="F39" s="69">
        <v>0</v>
      </c>
      <c r="G39" s="71">
        <v>501</v>
      </c>
      <c r="H39" s="72">
        <v>2116656</v>
      </c>
    </row>
    <row r="40" spans="1:8" outlineLevel="2" x14ac:dyDescent="0.2">
      <c r="A40" s="73"/>
      <c r="B40" s="67" t="s">
        <v>9</v>
      </c>
      <c r="C40" s="68">
        <v>497</v>
      </c>
      <c r="D40" s="69">
        <v>2116655</v>
      </c>
      <c r="E40" s="68">
        <v>0</v>
      </c>
      <c r="F40" s="69">
        <v>0</v>
      </c>
      <c r="G40" s="71">
        <v>497</v>
      </c>
      <c r="H40" s="72">
        <v>2116655</v>
      </c>
    </row>
    <row r="41" spans="1:8" x14ac:dyDescent="0.2">
      <c r="A41" s="62" t="s">
        <v>217</v>
      </c>
      <c r="B41" s="62" t="s">
        <v>218</v>
      </c>
      <c r="C41" s="65">
        <v>2000</v>
      </c>
      <c r="D41" s="64">
        <v>8466623</v>
      </c>
      <c r="E41" s="65">
        <v>-116</v>
      </c>
      <c r="F41" s="64">
        <v>-1037842.34</v>
      </c>
      <c r="G41" s="65">
        <v>1884</v>
      </c>
      <c r="H41" s="64">
        <v>7428780.6600000001</v>
      </c>
    </row>
    <row r="42" spans="1:8" outlineLevel="1" x14ac:dyDescent="0.2">
      <c r="A42" s="66"/>
      <c r="B42" s="67" t="s">
        <v>214</v>
      </c>
      <c r="C42" s="70">
        <v>2000</v>
      </c>
      <c r="D42" s="69">
        <v>8466623</v>
      </c>
      <c r="E42" s="70">
        <v>-116</v>
      </c>
      <c r="F42" s="69">
        <v>-1037842.34</v>
      </c>
      <c r="G42" s="71">
        <v>1884</v>
      </c>
      <c r="H42" s="72">
        <v>7428780.6600000001</v>
      </c>
    </row>
    <row r="43" spans="1:8" outlineLevel="2" x14ac:dyDescent="0.2">
      <c r="A43" s="73"/>
      <c r="B43" s="67" t="s">
        <v>13</v>
      </c>
      <c r="C43" s="68">
        <v>500</v>
      </c>
      <c r="D43" s="69">
        <v>2116656</v>
      </c>
      <c r="E43" s="68">
        <v>-116</v>
      </c>
      <c r="F43" s="69">
        <v>-1037842.34</v>
      </c>
      <c r="G43" s="71">
        <v>384</v>
      </c>
      <c r="H43" s="72">
        <v>1078813.6599999999</v>
      </c>
    </row>
    <row r="44" spans="1:8" outlineLevel="2" x14ac:dyDescent="0.2">
      <c r="A44" s="73"/>
      <c r="B44" s="67" t="s">
        <v>7</v>
      </c>
      <c r="C44" s="68">
        <v>500</v>
      </c>
      <c r="D44" s="69">
        <v>2116656</v>
      </c>
      <c r="E44" s="68">
        <v>0</v>
      </c>
      <c r="F44" s="69">
        <v>0</v>
      </c>
      <c r="G44" s="71">
        <v>500</v>
      </c>
      <c r="H44" s="72">
        <v>2116656</v>
      </c>
    </row>
    <row r="45" spans="1:8" outlineLevel="2" x14ac:dyDescent="0.2">
      <c r="A45" s="73"/>
      <c r="B45" s="67" t="s">
        <v>8</v>
      </c>
      <c r="C45" s="68">
        <v>500</v>
      </c>
      <c r="D45" s="69">
        <v>2116656</v>
      </c>
      <c r="E45" s="68">
        <v>0</v>
      </c>
      <c r="F45" s="69">
        <v>0</v>
      </c>
      <c r="G45" s="71">
        <v>500</v>
      </c>
      <c r="H45" s="72">
        <v>2116656</v>
      </c>
    </row>
    <row r="46" spans="1:8" outlineLevel="2" x14ac:dyDescent="0.2">
      <c r="A46" s="73"/>
      <c r="B46" s="67" t="s">
        <v>9</v>
      </c>
      <c r="C46" s="68">
        <v>500</v>
      </c>
      <c r="D46" s="69">
        <v>2116655</v>
      </c>
      <c r="E46" s="68">
        <v>0</v>
      </c>
      <c r="F46" s="69">
        <v>0</v>
      </c>
      <c r="G46" s="71">
        <v>500</v>
      </c>
      <c r="H46" s="72">
        <v>2116655</v>
      </c>
    </row>
    <row r="47" spans="1:8" x14ac:dyDescent="0.2">
      <c r="A47" s="62" t="s">
        <v>111</v>
      </c>
      <c r="B47" s="62" t="s">
        <v>112</v>
      </c>
      <c r="C47" s="63">
        <v>587</v>
      </c>
      <c r="D47" s="64">
        <v>2484955</v>
      </c>
      <c r="E47" s="65">
        <v>-96</v>
      </c>
      <c r="F47" s="64">
        <v>-547260.44999999995</v>
      </c>
      <c r="G47" s="65">
        <v>491</v>
      </c>
      <c r="H47" s="64">
        <v>1937694.55</v>
      </c>
    </row>
    <row r="48" spans="1:8" outlineLevel="1" x14ac:dyDescent="0.2">
      <c r="A48" s="66"/>
      <c r="B48" s="67" t="s">
        <v>214</v>
      </c>
      <c r="C48" s="68">
        <v>587</v>
      </c>
      <c r="D48" s="69">
        <v>2484955</v>
      </c>
      <c r="E48" s="70">
        <v>-96</v>
      </c>
      <c r="F48" s="69">
        <v>-547260.44999999995</v>
      </c>
      <c r="G48" s="71">
        <v>491</v>
      </c>
      <c r="H48" s="72">
        <v>1937694.55</v>
      </c>
    </row>
    <row r="49" spans="1:8" outlineLevel="2" x14ac:dyDescent="0.2">
      <c r="A49" s="73"/>
      <c r="B49" s="67" t="s">
        <v>13</v>
      </c>
      <c r="C49" s="68">
        <v>148</v>
      </c>
      <c r="D49" s="69">
        <v>621240</v>
      </c>
      <c r="E49" s="68">
        <v>-96</v>
      </c>
      <c r="F49" s="69">
        <v>-547260.44999999995</v>
      </c>
      <c r="G49" s="71">
        <v>52</v>
      </c>
      <c r="H49" s="72">
        <v>73979.55</v>
      </c>
    </row>
    <row r="50" spans="1:8" outlineLevel="2" x14ac:dyDescent="0.2">
      <c r="A50" s="73"/>
      <c r="B50" s="67" t="s">
        <v>7</v>
      </c>
      <c r="C50" s="68">
        <v>148</v>
      </c>
      <c r="D50" s="69">
        <v>621240</v>
      </c>
      <c r="E50" s="68">
        <v>0</v>
      </c>
      <c r="F50" s="69">
        <v>0</v>
      </c>
      <c r="G50" s="71">
        <v>148</v>
      </c>
      <c r="H50" s="72">
        <v>621240</v>
      </c>
    </row>
    <row r="51" spans="1:8" outlineLevel="2" x14ac:dyDescent="0.2">
      <c r="A51" s="73"/>
      <c r="B51" s="67" t="s">
        <v>8</v>
      </c>
      <c r="C51" s="68">
        <v>148</v>
      </c>
      <c r="D51" s="69">
        <v>621240</v>
      </c>
      <c r="E51" s="68">
        <v>0</v>
      </c>
      <c r="F51" s="69">
        <v>0</v>
      </c>
      <c r="G51" s="71">
        <v>148</v>
      </c>
      <c r="H51" s="72">
        <v>621240</v>
      </c>
    </row>
    <row r="52" spans="1:8" outlineLevel="2" x14ac:dyDescent="0.2">
      <c r="A52" s="73"/>
      <c r="B52" s="67" t="s">
        <v>9</v>
      </c>
      <c r="C52" s="68">
        <v>143</v>
      </c>
      <c r="D52" s="69">
        <v>621235</v>
      </c>
      <c r="E52" s="68">
        <v>0</v>
      </c>
      <c r="F52" s="69">
        <v>0</v>
      </c>
      <c r="G52" s="71">
        <v>143</v>
      </c>
      <c r="H52" s="72">
        <v>621235</v>
      </c>
    </row>
    <row r="53" spans="1:8" x14ac:dyDescent="0.2">
      <c r="A53" s="62" t="s">
        <v>113</v>
      </c>
      <c r="B53" s="62" t="s">
        <v>15</v>
      </c>
      <c r="C53" s="65">
        <v>2593</v>
      </c>
      <c r="D53" s="64">
        <v>13594739.460000001</v>
      </c>
      <c r="E53" s="65">
        <v>-277</v>
      </c>
      <c r="F53" s="64">
        <v>-2870598.39</v>
      </c>
      <c r="G53" s="65">
        <v>2316</v>
      </c>
      <c r="H53" s="64">
        <v>10724141.07</v>
      </c>
    </row>
    <row r="54" spans="1:8" outlineLevel="1" x14ac:dyDescent="0.2">
      <c r="A54" s="66"/>
      <c r="B54" s="67" t="s">
        <v>214</v>
      </c>
      <c r="C54" s="70">
        <v>2593</v>
      </c>
      <c r="D54" s="69">
        <v>13594739.460000001</v>
      </c>
      <c r="E54" s="70">
        <v>-277</v>
      </c>
      <c r="F54" s="69">
        <v>-2870598.39</v>
      </c>
      <c r="G54" s="71">
        <v>2316</v>
      </c>
      <c r="H54" s="72">
        <v>10724141.07</v>
      </c>
    </row>
    <row r="55" spans="1:8" outlineLevel="2" x14ac:dyDescent="0.2">
      <c r="A55" s="73"/>
      <c r="B55" s="67" t="s">
        <v>7</v>
      </c>
      <c r="C55" s="68">
        <v>199</v>
      </c>
      <c r="D55" s="69">
        <v>1493695.38</v>
      </c>
      <c r="E55" s="70">
        <v>319</v>
      </c>
      <c r="F55" s="69">
        <v>1610487.69</v>
      </c>
      <c r="G55" s="71">
        <v>518</v>
      </c>
      <c r="H55" s="72">
        <v>3104183.07</v>
      </c>
    </row>
    <row r="56" spans="1:8" outlineLevel="2" x14ac:dyDescent="0.2">
      <c r="A56" s="73"/>
      <c r="B56" s="67" t="s">
        <v>8</v>
      </c>
      <c r="C56" s="70">
        <v>1199</v>
      </c>
      <c r="D56" s="69">
        <v>6050525.0499999998</v>
      </c>
      <c r="E56" s="68">
        <v>-298</v>
      </c>
      <c r="F56" s="69">
        <v>-2240543.0499999998</v>
      </c>
      <c r="G56" s="71">
        <v>901</v>
      </c>
      <c r="H56" s="72">
        <v>3809982</v>
      </c>
    </row>
    <row r="57" spans="1:8" outlineLevel="2" x14ac:dyDescent="0.2">
      <c r="A57" s="73"/>
      <c r="B57" s="67" t="s">
        <v>9</v>
      </c>
      <c r="C57" s="70">
        <v>1195</v>
      </c>
      <c r="D57" s="69">
        <v>6050519.0300000003</v>
      </c>
      <c r="E57" s="68">
        <v>-298</v>
      </c>
      <c r="F57" s="69">
        <v>-2240543.0299999998</v>
      </c>
      <c r="G57" s="71">
        <v>897</v>
      </c>
      <c r="H57" s="72">
        <v>3809976</v>
      </c>
    </row>
    <row r="58" spans="1:8" x14ac:dyDescent="0.2">
      <c r="A58" s="211" t="s">
        <v>194</v>
      </c>
      <c r="B58" s="211"/>
      <c r="C58" s="65">
        <v>23633</v>
      </c>
      <c r="D58" s="64">
        <v>102663616.45999999</v>
      </c>
      <c r="E58" s="65">
        <v>-2320</v>
      </c>
      <c r="F58" s="64">
        <v>-16390357.140000001</v>
      </c>
      <c r="G58" s="65">
        <v>21313</v>
      </c>
      <c r="H58" s="64">
        <v>86273259.319999993</v>
      </c>
    </row>
  </sheetData>
  <autoFilter ref="B1:B58"/>
  <mergeCells count="8">
    <mergeCell ref="A58:B58"/>
    <mergeCell ref="F1:H1"/>
    <mergeCell ref="B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8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view="pageBreakPreview" zoomScale="130" zoomScaleNormal="100" zoomScaleSheetLayoutView="13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:H5"/>
    </sheetView>
  </sheetViews>
  <sheetFormatPr defaultColWidth="10.6640625" defaultRowHeight="12" outlineLevelRow="2" x14ac:dyDescent="0.2"/>
  <cols>
    <col min="1" max="1" width="9.83203125" customWidth="1"/>
    <col min="2" max="2" width="27.6640625" customWidth="1"/>
    <col min="3" max="3" width="14.1640625" customWidth="1"/>
    <col min="4" max="4" width="14.6640625" customWidth="1"/>
    <col min="5" max="5" width="13.83203125" customWidth="1"/>
    <col min="6" max="6" width="15.83203125" customWidth="1"/>
    <col min="7" max="7" width="13.5" customWidth="1"/>
    <col min="8" max="8" width="14" customWidth="1"/>
    <col min="257" max="257" width="9.83203125" customWidth="1"/>
    <col min="258" max="258" width="27.6640625" customWidth="1"/>
    <col min="259" max="259" width="8.1640625" customWidth="1"/>
    <col min="260" max="260" width="14.6640625" customWidth="1"/>
    <col min="261" max="261" width="8.1640625" customWidth="1"/>
    <col min="262" max="262" width="15.83203125" customWidth="1"/>
    <col min="263" max="263" width="8.1640625" customWidth="1"/>
    <col min="264" max="264" width="14" customWidth="1"/>
    <col min="513" max="513" width="9.83203125" customWidth="1"/>
    <col min="514" max="514" width="27.6640625" customWidth="1"/>
    <col min="515" max="515" width="8.1640625" customWidth="1"/>
    <col min="516" max="516" width="14.6640625" customWidth="1"/>
    <col min="517" max="517" width="8.1640625" customWidth="1"/>
    <col min="518" max="518" width="15.83203125" customWidth="1"/>
    <col min="519" max="519" width="8.1640625" customWidth="1"/>
    <col min="520" max="520" width="14" customWidth="1"/>
    <col min="769" max="769" width="9.83203125" customWidth="1"/>
    <col min="770" max="770" width="27.6640625" customWidth="1"/>
    <col min="771" max="771" width="8.1640625" customWidth="1"/>
    <col min="772" max="772" width="14.6640625" customWidth="1"/>
    <col min="773" max="773" width="8.1640625" customWidth="1"/>
    <col min="774" max="774" width="15.83203125" customWidth="1"/>
    <col min="775" max="775" width="8.1640625" customWidth="1"/>
    <col min="776" max="776" width="14" customWidth="1"/>
    <col min="1025" max="1025" width="9.83203125" customWidth="1"/>
    <col min="1026" max="1026" width="27.6640625" customWidth="1"/>
    <col min="1027" max="1027" width="8.1640625" customWidth="1"/>
    <col min="1028" max="1028" width="14.6640625" customWidth="1"/>
    <col min="1029" max="1029" width="8.1640625" customWidth="1"/>
    <col min="1030" max="1030" width="15.83203125" customWidth="1"/>
    <col min="1031" max="1031" width="8.1640625" customWidth="1"/>
    <col min="1032" max="1032" width="14" customWidth="1"/>
    <col min="1281" max="1281" width="9.83203125" customWidth="1"/>
    <col min="1282" max="1282" width="27.6640625" customWidth="1"/>
    <col min="1283" max="1283" width="8.1640625" customWidth="1"/>
    <col min="1284" max="1284" width="14.6640625" customWidth="1"/>
    <col min="1285" max="1285" width="8.1640625" customWidth="1"/>
    <col min="1286" max="1286" width="15.83203125" customWidth="1"/>
    <col min="1287" max="1287" width="8.1640625" customWidth="1"/>
    <col min="1288" max="1288" width="14" customWidth="1"/>
    <col min="1537" max="1537" width="9.83203125" customWidth="1"/>
    <col min="1538" max="1538" width="27.6640625" customWidth="1"/>
    <col min="1539" max="1539" width="8.1640625" customWidth="1"/>
    <col min="1540" max="1540" width="14.6640625" customWidth="1"/>
    <col min="1541" max="1541" width="8.1640625" customWidth="1"/>
    <col min="1542" max="1542" width="15.83203125" customWidth="1"/>
    <col min="1543" max="1543" width="8.1640625" customWidth="1"/>
    <col min="1544" max="1544" width="14" customWidth="1"/>
    <col min="1793" max="1793" width="9.83203125" customWidth="1"/>
    <col min="1794" max="1794" width="27.6640625" customWidth="1"/>
    <col min="1795" max="1795" width="8.1640625" customWidth="1"/>
    <col min="1796" max="1796" width="14.6640625" customWidth="1"/>
    <col min="1797" max="1797" width="8.1640625" customWidth="1"/>
    <col min="1798" max="1798" width="15.83203125" customWidth="1"/>
    <col min="1799" max="1799" width="8.1640625" customWidth="1"/>
    <col min="1800" max="1800" width="14" customWidth="1"/>
    <col min="2049" max="2049" width="9.83203125" customWidth="1"/>
    <col min="2050" max="2050" width="27.6640625" customWidth="1"/>
    <col min="2051" max="2051" width="8.1640625" customWidth="1"/>
    <col min="2052" max="2052" width="14.6640625" customWidth="1"/>
    <col min="2053" max="2053" width="8.1640625" customWidth="1"/>
    <col min="2054" max="2054" width="15.83203125" customWidth="1"/>
    <col min="2055" max="2055" width="8.1640625" customWidth="1"/>
    <col min="2056" max="2056" width="14" customWidth="1"/>
    <col min="2305" max="2305" width="9.83203125" customWidth="1"/>
    <col min="2306" max="2306" width="27.6640625" customWidth="1"/>
    <col min="2307" max="2307" width="8.1640625" customWidth="1"/>
    <col min="2308" max="2308" width="14.6640625" customWidth="1"/>
    <col min="2309" max="2309" width="8.1640625" customWidth="1"/>
    <col min="2310" max="2310" width="15.83203125" customWidth="1"/>
    <col min="2311" max="2311" width="8.1640625" customWidth="1"/>
    <col min="2312" max="2312" width="14" customWidth="1"/>
    <col min="2561" max="2561" width="9.83203125" customWidth="1"/>
    <col min="2562" max="2562" width="27.6640625" customWidth="1"/>
    <col min="2563" max="2563" width="8.1640625" customWidth="1"/>
    <col min="2564" max="2564" width="14.6640625" customWidth="1"/>
    <col min="2565" max="2565" width="8.1640625" customWidth="1"/>
    <col min="2566" max="2566" width="15.83203125" customWidth="1"/>
    <col min="2567" max="2567" width="8.1640625" customWidth="1"/>
    <col min="2568" max="2568" width="14" customWidth="1"/>
    <col min="2817" max="2817" width="9.83203125" customWidth="1"/>
    <col min="2818" max="2818" width="27.6640625" customWidth="1"/>
    <col min="2819" max="2819" width="8.1640625" customWidth="1"/>
    <col min="2820" max="2820" width="14.6640625" customWidth="1"/>
    <col min="2821" max="2821" width="8.1640625" customWidth="1"/>
    <col min="2822" max="2822" width="15.83203125" customWidth="1"/>
    <col min="2823" max="2823" width="8.1640625" customWidth="1"/>
    <col min="2824" max="2824" width="14" customWidth="1"/>
    <col min="3073" max="3073" width="9.83203125" customWidth="1"/>
    <col min="3074" max="3074" width="27.6640625" customWidth="1"/>
    <col min="3075" max="3075" width="8.1640625" customWidth="1"/>
    <col min="3076" max="3076" width="14.6640625" customWidth="1"/>
    <col min="3077" max="3077" width="8.1640625" customWidth="1"/>
    <col min="3078" max="3078" width="15.83203125" customWidth="1"/>
    <col min="3079" max="3079" width="8.1640625" customWidth="1"/>
    <col min="3080" max="3080" width="14" customWidth="1"/>
    <col min="3329" max="3329" width="9.83203125" customWidth="1"/>
    <col min="3330" max="3330" width="27.6640625" customWidth="1"/>
    <col min="3331" max="3331" width="8.1640625" customWidth="1"/>
    <col min="3332" max="3332" width="14.6640625" customWidth="1"/>
    <col min="3333" max="3333" width="8.1640625" customWidth="1"/>
    <col min="3334" max="3334" width="15.83203125" customWidth="1"/>
    <col min="3335" max="3335" width="8.1640625" customWidth="1"/>
    <col min="3336" max="3336" width="14" customWidth="1"/>
    <col min="3585" max="3585" width="9.83203125" customWidth="1"/>
    <col min="3586" max="3586" width="27.6640625" customWidth="1"/>
    <col min="3587" max="3587" width="8.1640625" customWidth="1"/>
    <col min="3588" max="3588" width="14.6640625" customWidth="1"/>
    <col min="3589" max="3589" width="8.1640625" customWidth="1"/>
    <col min="3590" max="3590" width="15.83203125" customWidth="1"/>
    <col min="3591" max="3591" width="8.1640625" customWidth="1"/>
    <col min="3592" max="3592" width="14" customWidth="1"/>
    <col min="3841" max="3841" width="9.83203125" customWidth="1"/>
    <col min="3842" max="3842" width="27.6640625" customWidth="1"/>
    <col min="3843" max="3843" width="8.1640625" customWidth="1"/>
    <col min="3844" max="3844" width="14.6640625" customWidth="1"/>
    <col min="3845" max="3845" width="8.1640625" customWidth="1"/>
    <col min="3846" max="3846" width="15.83203125" customWidth="1"/>
    <col min="3847" max="3847" width="8.1640625" customWidth="1"/>
    <col min="3848" max="3848" width="14" customWidth="1"/>
    <col min="4097" max="4097" width="9.83203125" customWidth="1"/>
    <col min="4098" max="4098" width="27.6640625" customWidth="1"/>
    <col min="4099" max="4099" width="8.1640625" customWidth="1"/>
    <col min="4100" max="4100" width="14.6640625" customWidth="1"/>
    <col min="4101" max="4101" width="8.1640625" customWidth="1"/>
    <col min="4102" max="4102" width="15.83203125" customWidth="1"/>
    <col min="4103" max="4103" width="8.1640625" customWidth="1"/>
    <col min="4104" max="4104" width="14" customWidth="1"/>
    <col min="4353" max="4353" width="9.83203125" customWidth="1"/>
    <col min="4354" max="4354" width="27.6640625" customWidth="1"/>
    <col min="4355" max="4355" width="8.1640625" customWidth="1"/>
    <col min="4356" max="4356" width="14.6640625" customWidth="1"/>
    <col min="4357" max="4357" width="8.1640625" customWidth="1"/>
    <col min="4358" max="4358" width="15.83203125" customWidth="1"/>
    <col min="4359" max="4359" width="8.1640625" customWidth="1"/>
    <col min="4360" max="4360" width="14" customWidth="1"/>
    <col min="4609" max="4609" width="9.83203125" customWidth="1"/>
    <col min="4610" max="4610" width="27.6640625" customWidth="1"/>
    <col min="4611" max="4611" width="8.1640625" customWidth="1"/>
    <col min="4612" max="4612" width="14.6640625" customWidth="1"/>
    <col min="4613" max="4613" width="8.1640625" customWidth="1"/>
    <col min="4614" max="4614" width="15.83203125" customWidth="1"/>
    <col min="4615" max="4615" width="8.1640625" customWidth="1"/>
    <col min="4616" max="4616" width="14" customWidth="1"/>
    <col min="4865" max="4865" width="9.83203125" customWidth="1"/>
    <col min="4866" max="4866" width="27.6640625" customWidth="1"/>
    <col min="4867" max="4867" width="8.1640625" customWidth="1"/>
    <col min="4868" max="4868" width="14.6640625" customWidth="1"/>
    <col min="4869" max="4869" width="8.1640625" customWidth="1"/>
    <col min="4870" max="4870" width="15.83203125" customWidth="1"/>
    <col min="4871" max="4871" width="8.1640625" customWidth="1"/>
    <col min="4872" max="4872" width="14" customWidth="1"/>
    <col min="5121" max="5121" width="9.83203125" customWidth="1"/>
    <col min="5122" max="5122" width="27.6640625" customWidth="1"/>
    <col min="5123" max="5123" width="8.1640625" customWidth="1"/>
    <col min="5124" max="5124" width="14.6640625" customWidth="1"/>
    <col min="5125" max="5125" width="8.1640625" customWidth="1"/>
    <col min="5126" max="5126" width="15.83203125" customWidth="1"/>
    <col min="5127" max="5127" width="8.1640625" customWidth="1"/>
    <col min="5128" max="5128" width="14" customWidth="1"/>
    <col min="5377" max="5377" width="9.83203125" customWidth="1"/>
    <col min="5378" max="5378" width="27.6640625" customWidth="1"/>
    <col min="5379" max="5379" width="8.1640625" customWidth="1"/>
    <col min="5380" max="5380" width="14.6640625" customWidth="1"/>
    <col min="5381" max="5381" width="8.1640625" customWidth="1"/>
    <col min="5382" max="5382" width="15.83203125" customWidth="1"/>
    <col min="5383" max="5383" width="8.1640625" customWidth="1"/>
    <col min="5384" max="5384" width="14" customWidth="1"/>
    <col min="5633" max="5633" width="9.83203125" customWidth="1"/>
    <col min="5634" max="5634" width="27.6640625" customWidth="1"/>
    <col min="5635" max="5635" width="8.1640625" customWidth="1"/>
    <col min="5636" max="5636" width="14.6640625" customWidth="1"/>
    <col min="5637" max="5637" width="8.1640625" customWidth="1"/>
    <col min="5638" max="5638" width="15.83203125" customWidth="1"/>
    <col min="5639" max="5639" width="8.1640625" customWidth="1"/>
    <col min="5640" max="5640" width="14" customWidth="1"/>
    <col min="5889" max="5889" width="9.83203125" customWidth="1"/>
    <col min="5890" max="5890" width="27.6640625" customWidth="1"/>
    <col min="5891" max="5891" width="8.1640625" customWidth="1"/>
    <col min="5892" max="5892" width="14.6640625" customWidth="1"/>
    <col min="5893" max="5893" width="8.1640625" customWidth="1"/>
    <col min="5894" max="5894" width="15.83203125" customWidth="1"/>
    <col min="5895" max="5895" width="8.1640625" customWidth="1"/>
    <col min="5896" max="5896" width="14" customWidth="1"/>
    <col min="6145" max="6145" width="9.83203125" customWidth="1"/>
    <col min="6146" max="6146" width="27.6640625" customWidth="1"/>
    <col min="6147" max="6147" width="8.1640625" customWidth="1"/>
    <col min="6148" max="6148" width="14.6640625" customWidth="1"/>
    <col min="6149" max="6149" width="8.1640625" customWidth="1"/>
    <col min="6150" max="6150" width="15.83203125" customWidth="1"/>
    <col min="6151" max="6151" width="8.1640625" customWidth="1"/>
    <col min="6152" max="6152" width="14" customWidth="1"/>
    <col min="6401" max="6401" width="9.83203125" customWidth="1"/>
    <col min="6402" max="6402" width="27.6640625" customWidth="1"/>
    <col min="6403" max="6403" width="8.1640625" customWidth="1"/>
    <col min="6404" max="6404" width="14.6640625" customWidth="1"/>
    <col min="6405" max="6405" width="8.1640625" customWidth="1"/>
    <col min="6406" max="6406" width="15.83203125" customWidth="1"/>
    <col min="6407" max="6407" width="8.1640625" customWidth="1"/>
    <col min="6408" max="6408" width="14" customWidth="1"/>
    <col min="6657" max="6657" width="9.83203125" customWidth="1"/>
    <col min="6658" max="6658" width="27.6640625" customWidth="1"/>
    <col min="6659" max="6659" width="8.1640625" customWidth="1"/>
    <col min="6660" max="6660" width="14.6640625" customWidth="1"/>
    <col min="6661" max="6661" width="8.1640625" customWidth="1"/>
    <col min="6662" max="6662" width="15.83203125" customWidth="1"/>
    <col min="6663" max="6663" width="8.1640625" customWidth="1"/>
    <col min="6664" max="6664" width="14" customWidth="1"/>
    <col min="6913" max="6913" width="9.83203125" customWidth="1"/>
    <col min="6914" max="6914" width="27.6640625" customWidth="1"/>
    <col min="6915" max="6915" width="8.1640625" customWidth="1"/>
    <col min="6916" max="6916" width="14.6640625" customWidth="1"/>
    <col min="6917" max="6917" width="8.1640625" customWidth="1"/>
    <col min="6918" max="6918" width="15.83203125" customWidth="1"/>
    <col min="6919" max="6919" width="8.1640625" customWidth="1"/>
    <col min="6920" max="6920" width="14" customWidth="1"/>
    <col min="7169" max="7169" width="9.83203125" customWidth="1"/>
    <col min="7170" max="7170" width="27.6640625" customWidth="1"/>
    <col min="7171" max="7171" width="8.1640625" customWidth="1"/>
    <col min="7172" max="7172" width="14.6640625" customWidth="1"/>
    <col min="7173" max="7173" width="8.1640625" customWidth="1"/>
    <col min="7174" max="7174" width="15.83203125" customWidth="1"/>
    <col min="7175" max="7175" width="8.1640625" customWidth="1"/>
    <col min="7176" max="7176" width="14" customWidth="1"/>
    <col min="7425" max="7425" width="9.83203125" customWidth="1"/>
    <col min="7426" max="7426" width="27.6640625" customWidth="1"/>
    <col min="7427" max="7427" width="8.1640625" customWidth="1"/>
    <col min="7428" max="7428" width="14.6640625" customWidth="1"/>
    <col min="7429" max="7429" width="8.1640625" customWidth="1"/>
    <col min="7430" max="7430" width="15.83203125" customWidth="1"/>
    <col min="7431" max="7431" width="8.1640625" customWidth="1"/>
    <col min="7432" max="7432" width="14" customWidth="1"/>
    <col min="7681" max="7681" width="9.83203125" customWidth="1"/>
    <col min="7682" max="7682" width="27.6640625" customWidth="1"/>
    <col min="7683" max="7683" width="8.1640625" customWidth="1"/>
    <col min="7684" max="7684" width="14.6640625" customWidth="1"/>
    <col min="7685" max="7685" width="8.1640625" customWidth="1"/>
    <col min="7686" max="7686" width="15.83203125" customWidth="1"/>
    <col min="7687" max="7687" width="8.1640625" customWidth="1"/>
    <col min="7688" max="7688" width="14" customWidth="1"/>
    <col min="7937" max="7937" width="9.83203125" customWidth="1"/>
    <col min="7938" max="7938" width="27.6640625" customWidth="1"/>
    <col min="7939" max="7939" width="8.1640625" customWidth="1"/>
    <col min="7940" max="7940" width="14.6640625" customWidth="1"/>
    <col min="7941" max="7941" width="8.1640625" customWidth="1"/>
    <col min="7942" max="7942" width="15.83203125" customWidth="1"/>
    <col min="7943" max="7943" width="8.1640625" customWidth="1"/>
    <col min="7944" max="7944" width="14" customWidth="1"/>
    <col min="8193" max="8193" width="9.83203125" customWidth="1"/>
    <col min="8194" max="8194" width="27.6640625" customWidth="1"/>
    <col min="8195" max="8195" width="8.1640625" customWidth="1"/>
    <col min="8196" max="8196" width="14.6640625" customWidth="1"/>
    <col min="8197" max="8197" width="8.1640625" customWidth="1"/>
    <col min="8198" max="8198" width="15.83203125" customWidth="1"/>
    <col min="8199" max="8199" width="8.1640625" customWidth="1"/>
    <col min="8200" max="8200" width="14" customWidth="1"/>
    <col min="8449" max="8449" width="9.83203125" customWidth="1"/>
    <col min="8450" max="8450" width="27.6640625" customWidth="1"/>
    <col min="8451" max="8451" width="8.1640625" customWidth="1"/>
    <col min="8452" max="8452" width="14.6640625" customWidth="1"/>
    <col min="8453" max="8453" width="8.1640625" customWidth="1"/>
    <col min="8454" max="8454" width="15.83203125" customWidth="1"/>
    <col min="8455" max="8455" width="8.1640625" customWidth="1"/>
    <col min="8456" max="8456" width="14" customWidth="1"/>
    <col min="8705" max="8705" width="9.83203125" customWidth="1"/>
    <col min="8706" max="8706" width="27.6640625" customWidth="1"/>
    <col min="8707" max="8707" width="8.1640625" customWidth="1"/>
    <col min="8708" max="8708" width="14.6640625" customWidth="1"/>
    <col min="8709" max="8709" width="8.1640625" customWidth="1"/>
    <col min="8710" max="8710" width="15.83203125" customWidth="1"/>
    <col min="8711" max="8711" width="8.1640625" customWidth="1"/>
    <col min="8712" max="8712" width="14" customWidth="1"/>
    <col min="8961" max="8961" width="9.83203125" customWidth="1"/>
    <col min="8962" max="8962" width="27.6640625" customWidth="1"/>
    <col min="8963" max="8963" width="8.1640625" customWidth="1"/>
    <col min="8964" max="8964" width="14.6640625" customWidth="1"/>
    <col min="8965" max="8965" width="8.1640625" customWidth="1"/>
    <col min="8966" max="8966" width="15.83203125" customWidth="1"/>
    <col min="8967" max="8967" width="8.1640625" customWidth="1"/>
    <col min="8968" max="8968" width="14" customWidth="1"/>
    <col min="9217" max="9217" width="9.83203125" customWidth="1"/>
    <col min="9218" max="9218" width="27.6640625" customWidth="1"/>
    <col min="9219" max="9219" width="8.1640625" customWidth="1"/>
    <col min="9220" max="9220" width="14.6640625" customWidth="1"/>
    <col min="9221" max="9221" width="8.1640625" customWidth="1"/>
    <col min="9222" max="9222" width="15.83203125" customWidth="1"/>
    <col min="9223" max="9223" width="8.1640625" customWidth="1"/>
    <col min="9224" max="9224" width="14" customWidth="1"/>
    <col min="9473" max="9473" width="9.83203125" customWidth="1"/>
    <col min="9474" max="9474" width="27.6640625" customWidth="1"/>
    <col min="9475" max="9475" width="8.1640625" customWidth="1"/>
    <col min="9476" max="9476" width="14.6640625" customWidth="1"/>
    <col min="9477" max="9477" width="8.1640625" customWidth="1"/>
    <col min="9478" max="9478" width="15.83203125" customWidth="1"/>
    <col min="9479" max="9479" width="8.1640625" customWidth="1"/>
    <col min="9480" max="9480" width="14" customWidth="1"/>
    <col min="9729" max="9729" width="9.83203125" customWidth="1"/>
    <col min="9730" max="9730" width="27.6640625" customWidth="1"/>
    <col min="9731" max="9731" width="8.1640625" customWidth="1"/>
    <col min="9732" max="9732" width="14.6640625" customWidth="1"/>
    <col min="9733" max="9733" width="8.1640625" customWidth="1"/>
    <col min="9734" max="9734" width="15.83203125" customWidth="1"/>
    <col min="9735" max="9735" width="8.1640625" customWidth="1"/>
    <col min="9736" max="9736" width="14" customWidth="1"/>
    <col min="9985" max="9985" width="9.83203125" customWidth="1"/>
    <col min="9986" max="9986" width="27.6640625" customWidth="1"/>
    <col min="9987" max="9987" width="8.1640625" customWidth="1"/>
    <col min="9988" max="9988" width="14.6640625" customWidth="1"/>
    <col min="9989" max="9989" width="8.1640625" customWidth="1"/>
    <col min="9990" max="9990" width="15.83203125" customWidth="1"/>
    <col min="9991" max="9991" width="8.1640625" customWidth="1"/>
    <col min="9992" max="9992" width="14" customWidth="1"/>
    <col min="10241" max="10241" width="9.83203125" customWidth="1"/>
    <col min="10242" max="10242" width="27.6640625" customWidth="1"/>
    <col min="10243" max="10243" width="8.1640625" customWidth="1"/>
    <col min="10244" max="10244" width="14.6640625" customWidth="1"/>
    <col min="10245" max="10245" width="8.1640625" customWidth="1"/>
    <col min="10246" max="10246" width="15.83203125" customWidth="1"/>
    <col min="10247" max="10247" width="8.1640625" customWidth="1"/>
    <col min="10248" max="10248" width="14" customWidth="1"/>
    <col min="10497" max="10497" width="9.83203125" customWidth="1"/>
    <col min="10498" max="10498" width="27.6640625" customWidth="1"/>
    <col min="10499" max="10499" width="8.1640625" customWidth="1"/>
    <col min="10500" max="10500" width="14.6640625" customWidth="1"/>
    <col min="10501" max="10501" width="8.1640625" customWidth="1"/>
    <col min="10502" max="10502" width="15.83203125" customWidth="1"/>
    <col min="10503" max="10503" width="8.1640625" customWidth="1"/>
    <col min="10504" max="10504" width="14" customWidth="1"/>
    <col min="10753" max="10753" width="9.83203125" customWidth="1"/>
    <col min="10754" max="10754" width="27.6640625" customWidth="1"/>
    <col min="10755" max="10755" width="8.1640625" customWidth="1"/>
    <col min="10756" max="10756" width="14.6640625" customWidth="1"/>
    <col min="10757" max="10757" width="8.1640625" customWidth="1"/>
    <col min="10758" max="10758" width="15.83203125" customWidth="1"/>
    <col min="10759" max="10759" width="8.1640625" customWidth="1"/>
    <col min="10760" max="10760" width="14" customWidth="1"/>
    <col min="11009" max="11009" width="9.83203125" customWidth="1"/>
    <col min="11010" max="11010" width="27.6640625" customWidth="1"/>
    <col min="11011" max="11011" width="8.1640625" customWidth="1"/>
    <col min="11012" max="11012" width="14.6640625" customWidth="1"/>
    <col min="11013" max="11013" width="8.1640625" customWidth="1"/>
    <col min="11014" max="11014" width="15.83203125" customWidth="1"/>
    <col min="11015" max="11015" width="8.1640625" customWidth="1"/>
    <col min="11016" max="11016" width="14" customWidth="1"/>
    <col min="11265" max="11265" width="9.83203125" customWidth="1"/>
    <col min="11266" max="11266" width="27.6640625" customWidth="1"/>
    <col min="11267" max="11267" width="8.1640625" customWidth="1"/>
    <col min="11268" max="11268" width="14.6640625" customWidth="1"/>
    <col min="11269" max="11269" width="8.1640625" customWidth="1"/>
    <col min="11270" max="11270" width="15.83203125" customWidth="1"/>
    <col min="11271" max="11271" width="8.1640625" customWidth="1"/>
    <col min="11272" max="11272" width="14" customWidth="1"/>
    <col min="11521" max="11521" width="9.83203125" customWidth="1"/>
    <col min="11522" max="11522" width="27.6640625" customWidth="1"/>
    <col min="11523" max="11523" width="8.1640625" customWidth="1"/>
    <col min="11524" max="11524" width="14.6640625" customWidth="1"/>
    <col min="11525" max="11525" width="8.1640625" customWidth="1"/>
    <col min="11526" max="11526" width="15.83203125" customWidth="1"/>
    <col min="11527" max="11527" width="8.1640625" customWidth="1"/>
    <col min="11528" max="11528" width="14" customWidth="1"/>
    <col min="11777" max="11777" width="9.83203125" customWidth="1"/>
    <col min="11778" max="11778" width="27.6640625" customWidth="1"/>
    <col min="11779" max="11779" width="8.1640625" customWidth="1"/>
    <col min="11780" max="11780" width="14.6640625" customWidth="1"/>
    <col min="11781" max="11781" width="8.1640625" customWidth="1"/>
    <col min="11782" max="11782" width="15.83203125" customWidth="1"/>
    <col min="11783" max="11783" width="8.1640625" customWidth="1"/>
    <col min="11784" max="11784" width="14" customWidth="1"/>
    <col min="12033" max="12033" width="9.83203125" customWidth="1"/>
    <col min="12034" max="12034" width="27.6640625" customWidth="1"/>
    <col min="12035" max="12035" width="8.1640625" customWidth="1"/>
    <col min="12036" max="12036" width="14.6640625" customWidth="1"/>
    <col min="12037" max="12037" width="8.1640625" customWidth="1"/>
    <col min="12038" max="12038" width="15.83203125" customWidth="1"/>
    <col min="12039" max="12039" width="8.1640625" customWidth="1"/>
    <col min="12040" max="12040" width="14" customWidth="1"/>
    <col min="12289" max="12289" width="9.83203125" customWidth="1"/>
    <col min="12290" max="12290" width="27.6640625" customWidth="1"/>
    <col min="12291" max="12291" width="8.1640625" customWidth="1"/>
    <col min="12292" max="12292" width="14.6640625" customWidth="1"/>
    <col min="12293" max="12293" width="8.1640625" customWidth="1"/>
    <col min="12294" max="12294" width="15.83203125" customWidth="1"/>
    <col min="12295" max="12295" width="8.1640625" customWidth="1"/>
    <col min="12296" max="12296" width="14" customWidth="1"/>
    <col min="12545" max="12545" width="9.83203125" customWidth="1"/>
    <col min="12546" max="12546" width="27.6640625" customWidth="1"/>
    <col min="12547" max="12547" width="8.1640625" customWidth="1"/>
    <col min="12548" max="12548" width="14.6640625" customWidth="1"/>
    <col min="12549" max="12549" width="8.1640625" customWidth="1"/>
    <col min="12550" max="12550" width="15.83203125" customWidth="1"/>
    <col min="12551" max="12551" width="8.1640625" customWidth="1"/>
    <col min="12552" max="12552" width="14" customWidth="1"/>
    <col min="12801" max="12801" width="9.83203125" customWidth="1"/>
    <col min="12802" max="12802" width="27.6640625" customWidth="1"/>
    <col min="12803" max="12803" width="8.1640625" customWidth="1"/>
    <col min="12804" max="12804" width="14.6640625" customWidth="1"/>
    <col min="12805" max="12805" width="8.1640625" customWidth="1"/>
    <col min="12806" max="12806" width="15.83203125" customWidth="1"/>
    <col min="12807" max="12807" width="8.1640625" customWidth="1"/>
    <col min="12808" max="12808" width="14" customWidth="1"/>
    <col min="13057" max="13057" width="9.83203125" customWidth="1"/>
    <col min="13058" max="13058" width="27.6640625" customWidth="1"/>
    <col min="13059" max="13059" width="8.1640625" customWidth="1"/>
    <col min="13060" max="13060" width="14.6640625" customWidth="1"/>
    <col min="13061" max="13061" width="8.1640625" customWidth="1"/>
    <col min="13062" max="13062" width="15.83203125" customWidth="1"/>
    <col min="13063" max="13063" width="8.1640625" customWidth="1"/>
    <col min="13064" max="13064" width="14" customWidth="1"/>
    <col min="13313" max="13313" width="9.83203125" customWidth="1"/>
    <col min="13314" max="13314" width="27.6640625" customWidth="1"/>
    <col min="13315" max="13315" width="8.1640625" customWidth="1"/>
    <col min="13316" max="13316" width="14.6640625" customWidth="1"/>
    <col min="13317" max="13317" width="8.1640625" customWidth="1"/>
    <col min="13318" max="13318" width="15.83203125" customWidth="1"/>
    <col min="13319" max="13319" width="8.1640625" customWidth="1"/>
    <col min="13320" max="13320" width="14" customWidth="1"/>
    <col min="13569" max="13569" width="9.83203125" customWidth="1"/>
    <col min="13570" max="13570" width="27.6640625" customWidth="1"/>
    <col min="13571" max="13571" width="8.1640625" customWidth="1"/>
    <col min="13572" max="13572" width="14.6640625" customWidth="1"/>
    <col min="13573" max="13573" width="8.1640625" customWidth="1"/>
    <col min="13574" max="13574" width="15.83203125" customWidth="1"/>
    <col min="13575" max="13575" width="8.1640625" customWidth="1"/>
    <col min="13576" max="13576" width="14" customWidth="1"/>
    <col min="13825" max="13825" width="9.83203125" customWidth="1"/>
    <col min="13826" max="13826" width="27.6640625" customWidth="1"/>
    <col min="13827" max="13827" width="8.1640625" customWidth="1"/>
    <col min="13828" max="13828" width="14.6640625" customWidth="1"/>
    <col min="13829" max="13829" width="8.1640625" customWidth="1"/>
    <col min="13830" max="13830" width="15.83203125" customWidth="1"/>
    <col min="13831" max="13831" width="8.1640625" customWidth="1"/>
    <col min="13832" max="13832" width="14" customWidth="1"/>
    <col min="14081" max="14081" width="9.83203125" customWidth="1"/>
    <col min="14082" max="14082" width="27.6640625" customWidth="1"/>
    <col min="14083" max="14083" width="8.1640625" customWidth="1"/>
    <col min="14084" max="14084" width="14.6640625" customWidth="1"/>
    <col min="14085" max="14085" width="8.1640625" customWidth="1"/>
    <col min="14086" max="14086" width="15.83203125" customWidth="1"/>
    <col min="14087" max="14087" width="8.1640625" customWidth="1"/>
    <col min="14088" max="14088" width="14" customWidth="1"/>
    <col min="14337" max="14337" width="9.83203125" customWidth="1"/>
    <col min="14338" max="14338" width="27.6640625" customWidth="1"/>
    <col min="14339" max="14339" width="8.1640625" customWidth="1"/>
    <col min="14340" max="14340" width="14.6640625" customWidth="1"/>
    <col min="14341" max="14341" width="8.1640625" customWidth="1"/>
    <col min="14342" max="14342" width="15.83203125" customWidth="1"/>
    <col min="14343" max="14343" width="8.1640625" customWidth="1"/>
    <col min="14344" max="14344" width="14" customWidth="1"/>
    <col min="14593" max="14593" width="9.83203125" customWidth="1"/>
    <col min="14594" max="14594" width="27.6640625" customWidth="1"/>
    <col min="14595" max="14595" width="8.1640625" customWidth="1"/>
    <col min="14596" max="14596" width="14.6640625" customWidth="1"/>
    <col min="14597" max="14597" width="8.1640625" customWidth="1"/>
    <col min="14598" max="14598" width="15.83203125" customWidth="1"/>
    <col min="14599" max="14599" width="8.1640625" customWidth="1"/>
    <col min="14600" max="14600" width="14" customWidth="1"/>
    <col min="14849" max="14849" width="9.83203125" customWidth="1"/>
    <col min="14850" max="14850" width="27.6640625" customWidth="1"/>
    <col min="14851" max="14851" width="8.1640625" customWidth="1"/>
    <col min="14852" max="14852" width="14.6640625" customWidth="1"/>
    <col min="14853" max="14853" width="8.1640625" customWidth="1"/>
    <col min="14854" max="14854" width="15.83203125" customWidth="1"/>
    <col min="14855" max="14855" width="8.1640625" customWidth="1"/>
    <col min="14856" max="14856" width="14" customWidth="1"/>
    <col min="15105" max="15105" width="9.83203125" customWidth="1"/>
    <col min="15106" max="15106" width="27.6640625" customWidth="1"/>
    <col min="15107" max="15107" width="8.1640625" customWidth="1"/>
    <col min="15108" max="15108" width="14.6640625" customWidth="1"/>
    <col min="15109" max="15109" width="8.1640625" customWidth="1"/>
    <col min="15110" max="15110" width="15.83203125" customWidth="1"/>
    <col min="15111" max="15111" width="8.1640625" customWidth="1"/>
    <col min="15112" max="15112" width="14" customWidth="1"/>
    <col min="15361" max="15361" width="9.83203125" customWidth="1"/>
    <col min="15362" max="15362" width="27.6640625" customWidth="1"/>
    <col min="15363" max="15363" width="8.1640625" customWidth="1"/>
    <col min="15364" max="15364" width="14.6640625" customWidth="1"/>
    <col min="15365" max="15365" width="8.1640625" customWidth="1"/>
    <col min="15366" max="15366" width="15.83203125" customWidth="1"/>
    <col min="15367" max="15367" width="8.1640625" customWidth="1"/>
    <col min="15368" max="15368" width="14" customWidth="1"/>
    <col min="15617" max="15617" width="9.83203125" customWidth="1"/>
    <col min="15618" max="15618" width="27.6640625" customWidth="1"/>
    <col min="15619" max="15619" width="8.1640625" customWidth="1"/>
    <col min="15620" max="15620" width="14.6640625" customWidth="1"/>
    <col min="15621" max="15621" width="8.1640625" customWidth="1"/>
    <col min="15622" max="15622" width="15.83203125" customWidth="1"/>
    <col min="15623" max="15623" width="8.1640625" customWidth="1"/>
    <col min="15624" max="15624" width="14" customWidth="1"/>
    <col min="15873" max="15873" width="9.83203125" customWidth="1"/>
    <col min="15874" max="15874" width="27.6640625" customWidth="1"/>
    <col min="15875" max="15875" width="8.1640625" customWidth="1"/>
    <col min="15876" max="15876" width="14.6640625" customWidth="1"/>
    <col min="15877" max="15877" width="8.1640625" customWidth="1"/>
    <col min="15878" max="15878" width="15.83203125" customWidth="1"/>
    <col min="15879" max="15879" width="8.1640625" customWidth="1"/>
    <col min="15880" max="15880" width="14" customWidth="1"/>
    <col min="16129" max="16129" width="9.83203125" customWidth="1"/>
    <col min="16130" max="16130" width="27.6640625" customWidth="1"/>
    <col min="16131" max="16131" width="8.1640625" customWidth="1"/>
    <col min="16132" max="16132" width="14.6640625" customWidth="1"/>
    <col min="16133" max="16133" width="8.1640625" customWidth="1"/>
    <col min="16134" max="16134" width="15.83203125" customWidth="1"/>
    <col min="16135" max="16135" width="8.1640625" customWidth="1"/>
    <col min="16136" max="16136" width="14" customWidth="1"/>
  </cols>
  <sheetData>
    <row r="1" spans="1:8" ht="43.5" customHeight="1" x14ac:dyDescent="0.2">
      <c r="A1" s="6"/>
      <c r="B1" s="1"/>
      <c r="C1" s="1"/>
      <c r="D1" s="1"/>
      <c r="E1" s="26"/>
      <c r="F1" s="203" t="s">
        <v>232</v>
      </c>
      <c r="G1" s="203"/>
      <c r="H1" s="203"/>
    </row>
    <row r="2" spans="1:8" ht="43.5" customHeight="1" x14ac:dyDescent="0.2">
      <c r="A2" s="204" t="s">
        <v>223</v>
      </c>
      <c r="B2" s="205"/>
      <c r="C2" s="205"/>
      <c r="D2" s="205"/>
      <c r="E2" s="205"/>
      <c r="F2" s="205"/>
      <c r="G2" s="205"/>
      <c r="H2" s="206"/>
    </row>
    <row r="3" spans="1:8" ht="24" customHeight="1" x14ac:dyDescent="0.2">
      <c r="A3" s="207" t="s">
        <v>0</v>
      </c>
      <c r="B3" s="208" t="s">
        <v>1</v>
      </c>
      <c r="C3" s="209" t="s">
        <v>2</v>
      </c>
      <c r="D3" s="209"/>
      <c r="E3" s="209" t="s">
        <v>3</v>
      </c>
      <c r="F3" s="209"/>
      <c r="G3" s="209" t="s">
        <v>4</v>
      </c>
      <c r="H3" s="209"/>
    </row>
    <row r="4" spans="1:8" ht="30" customHeight="1" x14ac:dyDescent="0.2">
      <c r="A4" s="207"/>
      <c r="B4" s="208"/>
      <c r="C4" s="2" t="s">
        <v>199</v>
      </c>
      <c r="D4" s="2" t="s">
        <v>6</v>
      </c>
      <c r="E4" s="2" t="s">
        <v>199</v>
      </c>
      <c r="F4" s="23" t="s">
        <v>6</v>
      </c>
      <c r="G4" s="2" t="s">
        <v>199</v>
      </c>
      <c r="H4" s="2" t="s">
        <v>6</v>
      </c>
    </row>
    <row r="5" spans="1:8" x14ac:dyDescent="0.2">
      <c r="A5" s="62" t="s">
        <v>41</v>
      </c>
      <c r="B5" s="220" t="s">
        <v>42</v>
      </c>
      <c r="C5" s="221"/>
      <c r="D5" s="221"/>
      <c r="E5" s="221"/>
      <c r="F5" s="221"/>
      <c r="G5" s="221"/>
      <c r="H5" s="222"/>
    </row>
    <row r="6" spans="1:8" ht="11.25" customHeight="1" outlineLevel="1" x14ac:dyDescent="0.2">
      <c r="A6" s="66"/>
      <c r="B6" s="67" t="s">
        <v>220</v>
      </c>
      <c r="C6" s="68">
        <v>235</v>
      </c>
      <c r="D6" s="69">
        <v>22014561</v>
      </c>
      <c r="E6" s="68">
        <v>4</v>
      </c>
      <c r="F6" s="103">
        <v>5909.79</v>
      </c>
      <c r="G6" s="83">
        <v>239</v>
      </c>
      <c r="H6" s="104">
        <v>22020470.789999999</v>
      </c>
    </row>
    <row r="7" spans="1:8" outlineLevel="2" x14ac:dyDescent="0.2">
      <c r="A7" s="73"/>
      <c r="B7" s="67" t="s">
        <v>13</v>
      </c>
      <c r="C7" s="68">
        <v>60</v>
      </c>
      <c r="D7" s="69">
        <v>5503640</v>
      </c>
      <c r="E7" s="68">
        <v>4</v>
      </c>
      <c r="F7" s="103">
        <v>5909.79</v>
      </c>
      <c r="G7" s="83">
        <v>64</v>
      </c>
      <c r="H7" s="104">
        <v>5509549.79</v>
      </c>
    </row>
    <row r="8" spans="1:8" outlineLevel="2" x14ac:dyDescent="0.2">
      <c r="A8" s="73"/>
      <c r="B8" s="67" t="s">
        <v>7</v>
      </c>
      <c r="C8" s="68">
        <v>60</v>
      </c>
      <c r="D8" s="69">
        <v>5503640</v>
      </c>
      <c r="E8" s="68">
        <v>0</v>
      </c>
      <c r="F8" s="103">
        <v>0</v>
      </c>
      <c r="G8" s="83">
        <v>60</v>
      </c>
      <c r="H8" s="104">
        <v>5503640</v>
      </c>
    </row>
    <row r="9" spans="1:8" outlineLevel="2" x14ac:dyDescent="0.2">
      <c r="A9" s="73"/>
      <c r="B9" s="67" t="s">
        <v>8</v>
      </c>
      <c r="C9" s="68">
        <v>60</v>
      </c>
      <c r="D9" s="69">
        <v>5503640</v>
      </c>
      <c r="E9" s="68">
        <v>0</v>
      </c>
      <c r="F9" s="103">
        <v>0</v>
      </c>
      <c r="G9" s="83">
        <v>60</v>
      </c>
      <c r="H9" s="104">
        <v>5503640</v>
      </c>
    </row>
    <row r="10" spans="1:8" outlineLevel="2" x14ac:dyDescent="0.2">
      <c r="A10" s="73"/>
      <c r="B10" s="67" t="s">
        <v>9</v>
      </c>
      <c r="C10" s="68">
        <v>55</v>
      </c>
      <c r="D10" s="69">
        <v>5503641</v>
      </c>
      <c r="E10" s="68">
        <v>0</v>
      </c>
      <c r="F10" s="103">
        <v>0</v>
      </c>
      <c r="G10" s="83">
        <v>55</v>
      </c>
      <c r="H10" s="104">
        <v>5503641</v>
      </c>
    </row>
    <row r="11" spans="1:8" x14ac:dyDescent="0.2">
      <c r="A11" s="62" t="s">
        <v>43</v>
      </c>
      <c r="B11" s="220" t="s">
        <v>44</v>
      </c>
      <c r="C11" s="221"/>
      <c r="D11" s="221"/>
      <c r="E11" s="221"/>
      <c r="F11" s="221"/>
      <c r="G11" s="221"/>
      <c r="H11" s="222"/>
    </row>
    <row r="12" spans="1:8" ht="11.25" customHeight="1" outlineLevel="1" x14ac:dyDescent="0.2">
      <c r="A12" s="66"/>
      <c r="B12" s="67" t="s">
        <v>220</v>
      </c>
      <c r="C12" s="68">
        <v>544</v>
      </c>
      <c r="D12" s="69">
        <v>50775330</v>
      </c>
      <c r="E12" s="70">
        <v>0</v>
      </c>
      <c r="F12" s="69">
        <v>-505500.4</v>
      </c>
      <c r="G12" s="83">
        <v>544</v>
      </c>
      <c r="H12" s="104">
        <v>50269829.600000001</v>
      </c>
    </row>
    <row r="13" spans="1:8" outlineLevel="2" x14ac:dyDescent="0.2">
      <c r="A13" s="73"/>
      <c r="B13" s="67" t="s">
        <v>13</v>
      </c>
      <c r="C13" s="68">
        <v>136</v>
      </c>
      <c r="D13" s="69">
        <v>12693832</v>
      </c>
      <c r="E13" s="68">
        <v>0</v>
      </c>
      <c r="F13" s="69">
        <v>-505500.4</v>
      </c>
      <c r="G13" s="83">
        <v>136</v>
      </c>
      <c r="H13" s="104">
        <v>12188331.6</v>
      </c>
    </row>
    <row r="14" spans="1:8" outlineLevel="2" x14ac:dyDescent="0.2">
      <c r="A14" s="73"/>
      <c r="B14" s="67" t="s">
        <v>7</v>
      </c>
      <c r="C14" s="68">
        <v>136</v>
      </c>
      <c r="D14" s="69">
        <v>12693832</v>
      </c>
      <c r="E14" s="68">
        <v>0</v>
      </c>
      <c r="F14" s="69">
        <v>0</v>
      </c>
      <c r="G14" s="83">
        <v>136</v>
      </c>
      <c r="H14" s="104">
        <v>12693832</v>
      </c>
    </row>
    <row r="15" spans="1:8" outlineLevel="2" x14ac:dyDescent="0.2">
      <c r="A15" s="73"/>
      <c r="B15" s="67" t="s">
        <v>8</v>
      </c>
      <c r="C15" s="68">
        <v>136</v>
      </c>
      <c r="D15" s="69">
        <v>12693832</v>
      </c>
      <c r="E15" s="68">
        <v>0</v>
      </c>
      <c r="F15" s="69">
        <v>0</v>
      </c>
      <c r="G15" s="83">
        <v>136</v>
      </c>
      <c r="H15" s="104">
        <v>12693832</v>
      </c>
    </row>
    <row r="16" spans="1:8" outlineLevel="2" x14ac:dyDescent="0.2">
      <c r="A16" s="73"/>
      <c r="B16" s="67" t="s">
        <v>9</v>
      </c>
      <c r="C16" s="68">
        <v>136</v>
      </c>
      <c r="D16" s="69">
        <v>12693834</v>
      </c>
      <c r="E16" s="68">
        <v>0</v>
      </c>
      <c r="F16" s="69">
        <v>0</v>
      </c>
      <c r="G16" s="83">
        <v>136</v>
      </c>
      <c r="H16" s="104">
        <v>12693834</v>
      </c>
    </row>
    <row r="17" spans="1:8" ht="17.25" customHeight="1" x14ac:dyDescent="0.2">
      <c r="A17" s="62" t="s">
        <v>107</v>
      </c>
      <c r="B17" s="220" t="s">
        <v>108</v>
      </c>
      <c r="C17" s="221"/>
      <c r="D17" s="221"/>
      <c r="E17" s="221"/>
      <c r="F17" s="221"/>
      <c r="G17" s="221"/>
      <c r="H17" s="222"/>
    </row>
    <row r="18" spans="1:8" ht="11.25" customHeight="1" outlineLevel="1" x14ac:dyDescent="0.2">
      <c r="A18" s="66"/>
      <c r="B18" s="67" t="s">
        <v>220</v>
      </c>
      <c r="C18" s="68">
        <v>583</v>
      </c>
      <c r="D18" s="69">
        <v>54344742</v>
      </c>
      <c r="E18" s="68">
        <v>0</v>
      </c>
      <c r="F18" s="103">
        <v>-1414908.05</v>
      </c>
      <c r="G18" s="83">
        <v>583</v>
      </c>
      <c r="H18" s="104">
        <v>52929833.950000003</v>
      </c>
    </row>
    <row r="19" spans="1:8" outlineLevel="2" x14ac:dyDescent="0.2">
      <c r="A19" s="73"/>
      <c r="B19" s="67" t="s">
        <v>13</v>
      </c>
      <c r="C19" s="68">
        <v>147</v>
      </c>
      <c r="D19" s="69">
        <v>13586187</v>
      </c>
      <c r="E19" s="68">
        <v>0</v>
      </c>
      <c r="F19" s="103">
        <v>-1414908.05</v>
      </c>
      <c r="G19" s="83">
        <v>147</v>
      </c>
      <c r="H19" s="104">
        <v>12171278.949999999</v>
      </c>
    </row>
    <row r="20" spans="1:8" outlineLevel="2" x14ac:dyDescent="0.2">
      <c r="A20" s="73"/>
      <c r="B20" s="67" t="s">
        <v>7</v>
      </c>
      <c r="C20" s="68">
        <v>147</v>
      </c>
      <c r="D20" s="69">
        <v>13586187</v>
      </c>
      <c r="E20" s="68">
        <v>0</v>
      </c>
      <c r="F20" s="103">
        <v>0</v>
      </c>
      <c r="G20" s="83">
        <v>147</v>
      </c>
      <c r="H20" s="104">
        <v>13586187</v>
      </c>
    </row>
    <row r="21" spans="1:8" outlineLevel="2" x14ac:dyDescent="0.2">
      <c r="A21" s="73"/>
      <c r="B21" s="67" t="s">
        <v>8</v>
      </c>
      <c r="C21" s="68">
        <v>147</v>
      </c>
      <c r="D21" s="69">
        <v>13586187</v>
      </c>
      <c r="E21" s="68">
        <v>0</v>
      </c>
      <c r="F21" s="103">
        <v>0</v>
      </c>
      <c r="G21" s="83">
        <v>147</v>
      </c>
      <c r="H21" s="104">
        <v>13586187</v>
      </c>
    </row>
    <row r="22" spans="1:8" outlineLevel="2" x14ac:dyDescent="0.2">
      <c r="A22" s="73"/>
      <c r="B22" s="67" t="s">
        <v>9</v>
      </c>
      <c r="C22" s="68">
        <v>142</v>
      </c>
      <c r="D22" s="69">
        <v>13586181</v>
      </c>
      <c r="E22" s="68">
        <v>0</v>
      </c>
      <c r="F22" s="103">
        <v>0</v>
      </c>
      <c r="G22" s="83">
        <v>142</v>
      </c>
      <c r="H22" s="104">
        <v>13586181</v>
      </c>
    </row>
    <row r="23" spans="1:8" ht="14.25" customHeight="1" x14ac:dyDescent="0.2">
      <c r="A23" s="62" t="s">
        <v>221</v>
      </c>
      <c r="B23" s="220" t="s">
        <v>222</v>
      </c>
      <c r="C23" s="221"/>
      <c r="D23" s="221"/>
      <c r="E23" s="221"/>
      <c r="F23" s="221"/>
      <c r="G23" s="221"/>
      <c r="H23" s="222"/>
    </row>
    <row r="24" spans="1:8" ht="11.25" customHeight="1" outlineLevel="1" x14ac:dyDescent="0.2">
      <c r="A24" s="66"/>
      <c r="B24" s="67" t="s">
        <v>220</v>
      </c>
      <c r="C24" s="70">
        <v>5550</v>
      </c>
      <c r="D24" s="69">
        <v>516007430</v>
      </c>
      <c r="E24" s="70">
        <v>0</v>
      </c>
      <c r="F24" s="69">
        <v>-11339522.09</v>
      </c>
      <c r="G24" s="83">
        <v>5550</v>
      </c>
      <c r="H24" s="104">
        <v>504667907.91000003</v>
      </c>
    </row>
    <row r="25" spans="1:8" outlineLevel="2" x14ac:dyDescent="0.2">
      <c r="A25" s="73"/>
      <c r="B25" s="67" t="s">
        <v>13</v>
      </c>
      <c r="C25" s="70">
        <v>1388</v>
      </c>
      <c r="D25" s="69">
        <v>129001859</v>
      </c>
      <c r="E25" s="68">
        <v>0</v>
      </c>
      <c r="F25" s="69">
        <v>-9032123.9900000002</v>
      </c>
      <c r="G25" s="83">
        <v>1388</v>
      </c>
      <c r="H25" s="104">
        <v>119969735.01000001</v>
      </c>
    </row>
    <row r="26" spans="1:8" outlineLevel="2" x14ac:dyDescent="0.2">
      <c r="A26" s="73"/>
      <c r="B26" s="67" t="s">
        <v>7</v>
      </c>
      <c r="C26" s="70">
        <v>1388</v>
      </c>
      <c r="D26" s="69">
        <v>129001859</v>
      </c>
      <c r="E26" s="68">
        <v>0</v>
      </c>
      <c r="F26" s="69">
        <v>-2307398.1</v>
      </c>
      <c r="G26" s="83">
        <v>1388</v>
      </c>
      <c r="H26" s="104">
        <v>126694460.90000001</v>
      </c>
    </row>
    <row r="27" spans="1:8" outlineLevel="2" x14ac:dyDescent="0.2">
      <c r="A27" s="73"/>
      <c r="B27" s="67" t="s">
        <v>8</v>
      </c>
      <c r="C27" s="70">
        <v>1388</v>
      </c>
      <c r="D27" s="69">
        <v>129001859</v>
      </c>
      <c r="E27" s="68">
        <v>0</v>
      </c>
      <c r="F27" s="69">
        <v>0</v>
      </c>
      <c r="G27" s="83">
        <v>1388</v>
      </c>
      <c r="H27" s="104">
        <v>129001859</v>
      </c>
    </row>
    <row r="28" spans="1:8" outlineLevel="2" x14ac:dyDescent="0.2">
      <c r="A28" s="73"/>
      <c r="B28" s="67" t="s">
        <v>9</v>
      </c>
      <c r="C28" s="70">
        <v>1386</v>
      </c>
      <c r="D28" s="69">
        <v>129001853</v>
      </c>
      <c r="E28" s="68">
        <v>0</v>
      </c>
      <c r="F28" s="69">
        <v>0</v>
      </c>
      <c r="G28" s="83">
        <v>1386</v>
      </c>
      <c r="H28" s="104">
        <v>129001853</v>
      </c>
    </row>
    <row r="29" spans="1:8" ht="33.75" x14ac:dyDescent="0.2">
      <c r="A29" s="62" t="s">
        <v>141</v>
      </c>
      <c r="B29" s="62" t="s">
        <v>142</v>
      </c>
      <c r="C29" s="63"/>
      <c r="D29" s="64"/>
      <c r="E29" s="65"/>
      <c r="F29" s="64"/>
      <c r="G29" s="63"/>
      <c r="H29" s="102"/>
    </row>
    <row r="30" spans="1:8" ht="11.25" customHeight="1" outlineLevel="1" x14ac:dyDescent="0.2">
      <c r="A30" s="66"/>
      <c r="B30" s="67" t="s">
        <v>220</v>
      </c>
      <c r="C30" s="68">
        <v>375</v>
      </c>
      <c r="D30" s="69">
        <v>34765295</v>
      </c>
      <c r="E30" s="70">
        <v>-65</v>
      </c>
      <c r="F30" s="69">
        <v>-10708630.01</v>
      </c>
      <c r="G30" s="83">
        <v>310</v>
      </c>
      <c r="H30" s="104">
        <v>24056664.989999998</v>
      </c>
    </row>
    <row r="31" spans="1:8" outlineLevel="2" x14ac:dyDescent="0.2">
      <c r="A31" s="73"/>
      <c r="B31" s="67" t="s">
        <v>13</v>
      </c>
      <c r="C31" s="68">
        <v>95</v>
      </c>
      <c r="D31" s="69">
        <v>8691324</v>
      </c>
      <c r="E31" s="68">
        <v>-65</v>
      </c>
      <c r="F31" s="69">
        <v>-6288584.7699999996</v>
      </c>
      <c r="G31" s="83">
        <v>30</v>
      </c>
      <c r="H31" s="104">
        <v>2402739.23</v>
      </c>
    </row>
    <row r="32" spans="1:8" outlineLevel="2" x14ac:dyDescent="0.2">
      <c r="A32" s="73"/>
      <c r="B32" s="67" t="s">
        <v>7</v>
      </c>
      <c r="C32" s="68">
        <v>95</v>
      </c>
      <c r="D32" s="69">
        <v>8691324</v>
      </c>
      <c r="E32" s="68">
        <v>0</v>
      </c>
      <c r="F32" s="69">
        <v>-4420045.24</v>
      </c>
      <c r="G32" s="83">
        <v>95</v>
      </c>
      <c r="H32" s="104">
        <v>4271278.76</v>
      </c>
    </row>
    <row r="33" spans="1:8" outlineLevel="2" x14ac:dyDescent="0.2">
      <c r="A33" s="73"/>
      <c r="B33" s="67" t="s">
        <v>8</v>
      </c>
      <c r="C33" s="68">
        <v>95</v>
      </c>
      <c r="D33" s="69">
        <v>8691324</v>
      </c>
      <c r="E33" s="68">
        <v>0</v>
      </c>
      <c r="F33" s="69">
        <v>0</v>
      </c>
      <c r="G33" s="83">
        <v>95</v>
      </c>
      <c r="H33" s="104">
        <v>8691324</v>
      </c>
    </row>
    <row r="34" spans="1:8" outlineLevel="2" x14ac:dyDescent="0.2">
      <c r="A34" s="73"/>
      <c r="B34" s="67" t="s">
        <v>9</v>
      </c>
      <c r="C34" s="68">
        <v>90</v>
      </c>
      <c r="D34" s="69">
        <v>8691323</v>
      </c>
      <c r="E34" s="68">
        <v>0</v>
      </c>
      <c r="F34" s="69">
        <v>0</v>
      </c>
      <c r="G34" s="83">
        <v>90</v>
      </c>
      <c r="H34" s="104">
        <v>8691323</v>
      </c>
    </row>
    <row r="35" spans="1:8" x14ac:dyDescent="0.2">
      <c r="A35" s="62" t="s">
        <v>115</v>
      </c>
      <c r="B35" s="220" t="s">
        <v>116</v>
      </c>
      <c r="C35" s="221"/>
      <c r="D35" s="221"/>
      <c r="E35" s="221"/>
      <c r="F35" s="221"/>
      <c r="G35" s="221"/>
      <c r="H35" s="222"/>
    </row>
    <row r="36" spans="1:8" ht="11.25" customHeight="1" outlineLevel="1" x14ac:dyDescent="0.2">
      <c r="A36" s="66"/>
      <c r="B36" s="67" t="s">
        <v>220</v>
      </c>
      <c r="C36" s="68">
        <v>51</v>
      </c>
      <c r="D36" s="69">
        <v>4787810</v>
      </c>
      <c r="E36" s="68">
        <v>-12</v>
      </c>
      <c r="F36" s="103">
        <v>-1196952</v>
      </c>
      <c r="G36" s="83">
        <v>39</v>
      </c>
      <c r="H36" s="104">
        <v>3590858</v>
      </c>
    </row>
    <row r="37" spans="1:8" outlineLevel="2" x14ac:dyDescent="0.2">
      <c r="A37" s="73"/>
      <c r="B37" s="67" t="s">
        <v>7</v>
      </c>
      <c r="C37" s="68">
        <v>24</v>
      </c>
      <c r="D37" s="69">
        <v>2393904</v>
      </c>
      <c r="E37" s="68">
        <v>-12</v>
      </c>
      <c r="F37" s="103">
        <v>-1196952</v>
      </c>
      <c r="G37" s="83">
        <v>12</v>
      </c>
      <c r="H37" s="104">
        <v>1196952</v>
      </c>
    </row>
    <row r="38" spans="1:8" outlineLevel="2" x14ac:dyDescent="0.2">
      <c r="A38" s="73"/>
      <c r="B38" s="67" t="s">
        <v>8</v>
      </c>
      <c r="C38" s="68">
        <v>14</v>
      </c>
      <c r="D38" s="69">
        <v>1196953</v>
      </c>
      <c r="E38" s="68">
        <v>0</v>
      </c>
      <c r="F38" s="103">
        <v>0</v>
      </c>
      <c r="G38" s="83">
        <v>14</v>
      </c>
      <c r="H38" s="104">
        <v>1196953</v>
      </c>
    </row>
    <row r="39" spans="1:8" outlineLevel="2" x14ac:dyDescent="0.2">
      <c r="A39" s="73"/>
      <c r="B39" s="67" t="s">
        <v>9</v>
      </c>
      <c r="C39" s="68">
        <v>13</v>
      </c>
      <c r="D39" s="69">
        <v>1196953</v>
      </c>
      <c r="E39" s="68">
        <v>0</v>
      </c>
      <c r="F39" s="103">
        <v>0</v>
      </c>
      <c r="G39" s="83">
        <v>13</v>
      </c>
      <c r="H39" s="104">
        <v>1196953</v>
      </c>
    </row>
    <row r="40" spans="1:8" ht="11.25" customHeight="1" x14ac:dyDescent="0.2">
      <c r="A40" s="211" t="s">
        <v>194</v>
      </c>
      <c r="B40" s="211"/>
      <c r="C40" s="65">
        <v>7338</v>
      </c>
      <c r="D40" s="64">
        <v>682695168</v>
      </c>
      <c r="E40" s="65">
        <v>-73</v>
      </c>
      <c r="F40" s="64">
        <v>-25159602.760000002</v>
      </c>
      <c r="G40" s="65">
        <v>7265</v>
      </c>
      <c r="H40" s="64">
        <v>657535565.24000001</v>
      </c>
    </row>
  </sheetData>
  <mergeCells count="13">
    <mergeCell ref="A40:B40"/>
    <mergeCell ref="F1:H1"/>
    <mergeCell ref="A3:A4"/>
    <mergeCell ref="B3:B4"/>
    <mergeCell ref="C3:D3"/>
    <mergeCell ref="E3:F3"/>
    <mergeCell ref="G3:H3"/>
    <mergeCell ref="A2:H2"/>
    <mergeCell ref="B5:H5"/>
    <mergeCell ref="B11:H11"/>
    <mergeCell ref="B17:H17"/>
    <mergeCell ref="B23:H23"/>
    <mergeCell ref="B35:H35"/>
  </mergeCells>
  <pageMargins left="0.7" right="0.7" top="0.75" bottom="0.75" header="0.3" footer="0.3"/>
  <pageSetup paperSize="9" scale="87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2"/>
  <sheetViews>
    <sheetView view="pageBreakPreview" zoomScale="120" zoomScaleNormal="115" zoomScaleSheetLayoutView="120" workbookViewId="0">
      <pane xSplit="1" ySplit="4" topLeftCell="B242" activePane="bottomRight" state="frozen"/>
      <selection pane="topRight" activeCell="B1" sqref="B1"/>
      <selection pane="bottomLeft" activeCell="A5" sqref="A5"/>
      <selection pane="bottomRight" activeCell="H250" sqref="H250"/>
    </sheetView>
  </sheetViews>
  <sheetFormatPr defaultRowHeight="11.25" x14ac:dyDescent="0.2"/>
  <cols>
    <col min="1" max="1" width="10.5" style="47" customWidth="1"/>
    <col min="2" max="2" width="36.6640625" style="16" customWidth="1"/>
    <col min="3" max="3" width="13" style="16" customWidth="1"/>
    <col min="4" max="4" width="15.5" style="16" customWidth="1"/>
    <col min="5" max="5" width="12.5" style="29" customWidth="1"/>
    <col min="6" max="6" width="16.1640625" style="25" customWidth="1"/>
    <col min="7" max="7" width="12" style="16" customWidth="1"/>
    <col min="8" max="8" width="18.6640625" style="51" customWidth="1"/>
    <col min="9" max="9" width="11.83203125" style="16" customWidth="1"/>
    <col min="10" max="10" width="11" style="16" customWidth="1"/>
    <col min="11" max="257" width="9.33203125" style="16"/>
    <col min="258" max="258" width="34.1640625" style="16" customWidth="1"/>
    <col min="259" max="259" width="9.33203125" style="16"/>
    <col min="260" max="260" width="13.1640625" style="16" customWidth="1"/>
    <col min="261" max="261" width="9.33203125" style="16"/>
    <col min="262" max="262" width="14.1640625" style="16" customWidth="1"/>
    <col min="263" max="263" width="9.33203125" style="16"/>
    <col min="264" max="264" width="16" style="16" customWidth="1"/>
    <col min="265" max="513" width="9.33203125" style="16"/>
    <col min="514" max="514" width="34.1640625" style="16" customWidth="1"/>
    <col min="515" max="515" width="9.33203125" style="16"/>
    <col min="516" max="516" width="13.1640625" style="16" customWidth="1"/>
    <col min="517" max="517" width="9.33203125" style="16"/>
    <col min="518" max="518" width="14.1640625" style="16" customWidth="1"/>
    <col min="519" max="519" width="9.33203125" style="16"/>
    <col min="520" max="520" width="16" style="16" customWidth="1"/>
    <col min="521" max="769" width="9.33203125" style="16"/>
    <col min="770" max="770" width="34.1640625" style="16" customWidth="1"/>
    <col min="771" max="771" width="9.33203125" style="16"/>
    <col min="772" max="772" width="13.1640625" style="16" customWidth="1"/>
    <col min="773" max="773" width="9.33203125" style="16"/>
    <col min="774" max="774" width="14.1640625" style="16" customWidth="1"/>
    <col min="775" max="775" width="9.33203125" style="16"/>
    <col min="776" max="776" width="16" style="16" customWidth="1"/>
    <col min="777" max="1025" width="9.33203125" style="16"/>
    <col min="1026" max="1026" width="34.1640625" style="16" customWidth="1"/>
    <col min="1027" max="1027" width="9.33203125" style="16"/>
    <col min="1028" max="1028" width="13.1640625" style="16" customWidth="1"/>
    <col min="1029" max="1029" width="9.33203125" style="16"/>
    <col min="1030" max="1030" width="14.1640625" style="16" customWidth="1"/>
    <col min="1031" max="1031" width="9.33203125" style="16"/>
    <col min="1032" max="1032" width="16" style="16" customWidth="1"/>
    <col min="1033" max="1281" width="9.33203125" style="16"/>
    <col min="1282" max="1282" width="34.1640625" style="16" customWidth="1"/>
    <col min="1283" max="1283" width="9.33203125" style="16"/>
    <col min="1284" max="1284" width="13.1640625" style="16" customWidth="1"/>
    <col min="1285" max="1285" width="9.33203125" style="16"/>
    <col min="1286" max="1286" width="14.1640625" style="16" customWidth="1"/>
    <col min="1287" max="1287" width="9.33203125" style="16"/>
    <col min="1288" max="1288" width="16" style="16" customWidth="1"/>
    <col min="1289" max="1537" width="9.33203125" style="16"/>
    <col min="1538" max="1538" width="34.1640625" style="16" customWidth="1"/>
    <col min="1539" max="1539" width="9.33203125" style="16"/>
    <col min="1540" max="1540" width="13.1640625" style="16" customWidth="1"/>
    <col min="1541" max="1541" width="9.33203125" style="16"/>
    <col min="1542" max="1542" width="14.1640625" style="16" customWidth="1"/>
    <col min="1543" max="1543" width="9.33203125" style="16"/>
    <col min="1544" max="1544" width="16" style="16" customWidth="1"/>
    <col min="1545" max="1793" width="9.33203125" style="16"/>
    <col min="1794" max="1794" width="34.1640625" style="16" customWidth="1"/>
    <col min="1795" max="1795" width="9.33203125" style="16"/>
    <col min="1796" max="1796" width="13.1640625" style="16" customWidth="1"/>
    <col min="1797" max="1797" width="9.33203125" style="16"/>
    <col min="1798" max="1798" width="14.1640625" style="16" customWidth="1"/>
    <col min="1799" max="1799" width="9.33203125" style="16"/>
    <col min="1800" max="1800" width="16" style="16" customWidth="1"/>
    <col min="1801" max="2049" width="9.33203125" style="16"/>
    <col min="2050" max="2050" width="34.1640625" style="16" customWidth="1"/>
    <col min="2051" max="2051" width="9.33203125" style="16"/>
    <col min="2052" max="2052" width="13.1640625" style="16" customWidth="1"/>
    <col min="2053" max="2053" width="9.33203125" style="16"/>
    <col min="2054" max="2054" width="14.1640625" style="16" customWidth="1"/>
    <col min="2055" max="2055" width="9.33203125" style="16"/>
    <col min="2056" max="2056" width="16" style="16" customWidth="1"/>
    <col min="2057" max="2305" width="9.33203125" style="16"/>
    <col min="2306" max="2306" width="34.1640625" style="16" customWidth="1"/>
    <col min="2307" max="2307" width="9.33203125" style="16"/>
    <col min="2308" max="2308" width="13.1640625" style="16" customWidth="1"/>
    <col min="2309" max="2309" width="9.33203125" style="16"/>
    <col min="2310" max="2310" width="14.1640625" style="16" customWidth="1"/>
    <col min="2311" max="2311" width="9.33203125" style="16"/>
    <col min="2312" max="2312" width="16" style="16" customWidth="1"/>
    <col min="2313" max="2561" width="9.33203125" style="16"/>
    <col min="2562" max="2562" width="34.1640625" style="16" customWidth="1"/>
    <col min="2563" max="2563" width="9.33203125" style="16"/>
    <col min="2564" max="2564" width="13.1640625" style="16" customWidth="1"/>
    <col min="2565" max="2565" width="9.33203125" style="16"/>
    <col min="2566" max="2566" width="14.1640625" style="16" customWidth="1"/>
    <col min="2567" max="2567" width="9.33203125" style="16"/>
    <col min="2568" max="2568" width="16" style="16" customWidth="1"/>
    <col min="2569" max="2817" width="9.33203125" style="16"/>
    <col min="2818" max="2818" width="34.1640625" style="16" customWidth="1"/>
    <col min="2819" max="2819" width="9.33203125" style="16"/>
    <col min="2820" max="2820" width="13.1640625" style="16" customWidth="1"/>
    <col min="2821" max="2821" width="9.33203125" style="16"/>
    <col min="2822" max="2822" width="14.1640625" style="16" customWidth="1"/>
    <col min="2823" max="2823" width="9.33203125" style="16"/>
    <col min="2824" max="2824" width="16" style="16" customWidth="1"/>
    <col min="2825" max="3073" width="9.33203125" style="16"/>
    <col min="3074" max="3074" width="34.1640625" style="16" customWidth="1"/>
    <col min="3075" max="3075" width="9.33203125" style="16"/>
    <col min="3076" max="3076" width="13.1640625" style="16" customWidth="1"/>
    <col min="3077" max="3077" width="9.33203125" style="16"/>
    <col min="3078" max="3078" width="14.1640625" style="16" customWidth="1"/>
    <col min="3079" max="3079" width="9.33203125" style="16"/>
    <col min="3080" max="3080" width="16" style="16" customWidth="1"/>
    <col min="3081" max="3329" width="9.33203125" style="16"/>
    <col min="3330" max="3330" width="34.1640625" style="16" customWidth="1"/>
    <col min="3331" max="3331" width="9.33203125" style="16"/>
    <col min="3332" max="3332" width="13.1640625" style="16" customWidth="1"/>
    <col min="3333" max="3333" width="9.33203125" style="16"/>
    <col min="3334" max="3334" width="14.1640625" style="16" customWidth="1"/>
    <col min="3335" max="3335" width="9.33203125" style="16"/>
    <col min="3336" max="3336" width="16" style="16" customWidth="1"/>
    <col min="3337" max="3585" width="9.33203125" style="16"/>
    <col min="3586" max="3586" width="34.1640625" style="16" customWidth="1"/>
    <col min="3587" max="3587" width="9.33203125" style="16"/>
    <col min="3588" max="3588" width="13.1640625" style="16" customWidth="1"/>
    <col min="3589" max="3589" width="9.33203125" style="16"/>
    <col min="3590" max="3590" width="14.1640625" style="16" customWidth="1"/>
    <col min="3591" max="3591" width="9.33203125" style="16"/>
    <col min="3592" max="3592" width="16" style="16" customWidth="1"/>
    <col min="3593" max="3841" width="9.33203125" style="16"/>
    <col min="3842" max="3842" width="34.1640625" style="16" customWidth="1"/>
    <col min="3843" max="3843" width="9.33203125" style="16"/>
    <col min="3844" max="3844" width="13.1640625" style="16" customWidth="1"/>
    <col min="3845" max="3845" width="9.33203125" style="16"/>
    <col min="3846" max="3846" width="14.1640625" style="16" customWidth="1"/>
    <col min="3847" max="3847" width="9.33203125" style="16"/>
    <col min="3848" max="3848" width="16" style="16" customWidth="1"/>
    <col min="3849" max="4097" width="9.33203125" style="16"/>
    <col min="4098" max="4098" width="34.1640625" style="16" customWidth="1"/>
    <col min="4099" max="4099" width="9.33203125" style="16"/>
    <col min="4100" max="4100" width="13.1640625" style="16" customWidth="1"/>
    <col min="4101" max="4101" width="9.33203125" style="16"/>
    <col min="4102" max="4102" width="14.1640625" style="16" customWidth="1"/>
    <col min="4103" max="4103" width="9.33203125" style="16"/>
    <col min="4104" max="4104" width="16" style="16" customWidth="1"/>
    <col min="4105" max="4353" width="9.33203125" style="16"/>
    <col min="4354" max="4354" width="34.1640625" style="16" customWidth="1"/>
    <col min="4355" max="4355" width="9.33203125" style="16"/>
    <col min="4356" max="4356" width="13.1640625" style="16" customWidth="1"/>
    <col min="4357" max="4357" width="9.33203125" style="16"/>
    <col min="4358" max="4358" width="14.1640625" style="16" customWidth="1"/>
    <col min="4359" max="4359" width="9.33203125" style="16"/>
    <col min="4360" max="4360" width="16" style="16" customWidth="1"/>
    <col min="4361" max="4609" width="9.33203125" style="16"/>
    <col min="4610" max="4610" width="34.1640625" style="16" customWidth="1"/>
    <col min="4611" max="4611" width="9.33203125" style="16"/>
    <col min="4612" max="4612" width="13.1640625" style="16" customWidth="1"/>
    <col min="4613" max="4613" width="9.33203125" style="16"/>
    <col min="4614" max="4614" width="14.1640625" style="16" customWidth="1"/>
    <col min="4615" max="4615" width="9.33203125" style="16"/>
    <col min="4616" max="4616" width="16" style="16" customWidth="1"/>
    <col min="4617" max="4865" width="9.33203125" style="16"/>
    <col min="4866" max="4866" width="34.1640625" style="16" customWidth="1"/>
    <col min="4867" max="4867" width="9.33203125" style="16"/>
    <col min="4868" max="4868" width="13.1640625" style="16" customWidth="1"/>
    <col min="4869" max="4869" width="9.33203125" style="16"/>
    <col min="4870" max="4870" width="14.1640625" style="16" customWidth="1"/>
    <col min="4871" max="4871" width="9.33203125" style="16"/>
    <col min="4872" max="4872" width="16" style="16" customWidth="1"/>
    <col min="4873" max="5121" width="9.33203125" style="16"/>
    <col min="5122" max="5122" width="34.1640625" style="16" customWidth="1"/>
    <col min="5123" max="5123" width="9.33203125" style="16"/>
    <col min="5124" max="5124" width="13.1640625" style="16" customWidth="1"/>
    <col min="5125" max="5125" width="9.33203125" style="16"/>
    <col min="5126" max="5126" width="14.1640625" style="16" customWidth="1"/>
    <col min="5127" max="5127" width="9.33203125" style="16"/>
    <col min="5128" max="5128" width="16" style="16" customWidth="1"/>
    <col min="5129" max="5377" width="9.33203125" style="16"/>
    <col min="5378" max="5378" width="34.1640625" style="16" customWidth="1"/>
    <col min="5379" max="5379" width="9.33203125" style="16"/>
    <col min="5380" max="5380" width="13.1640625" style="16" customWidth="1"/>
    <col min="5381" max="5381" width="9.33203125" style="16"/>
    <col min="5382" max="5382" width="14.1640625" style="16" customWidth="1"/>
    <col min="5383" max="5383" width="9.33203125" style="16"/>
    <col min="5384" max="5384" width="16" style="16" customWidth="1"/>
    <col min="5385" max="5633" width="9.33203125" style="16"/>
    <col min="5634" max="5634" width="34.1640625" style="16" customWidth="1"/>
    <col min="5635" max="5635" width="9.33203125" style="16"/>
    <col min="5636" max="5636" width="13.1640625" style="16" customWidth="1"/>
    <col min="5637" max="5637" width="9.33203125" style="16"/>
    <col min="5638" max="5638" width="14.1640625" style="16" customWidth="1"/>
    <col min="5639" max="5639" width="9.33203125" style="16"/>
    <col min="5640" max="5640" width="16" style="16" customWidth="1"/>
    <col min="5641" max="5889" width="9.33203125" style="16"/>
    <col min="5890" max="5890" width="34.1640625" style="16" customWidth="1"/>
    <col min="5891" max="5891" width="9.33203125" style="16"/>
    <col min="5892" max="5892" width="13.1640625" style="16" customWidth="1"/>
    <col min="5893" max="5893" width="9.33203125" style="16"/>
    <col min="5894" max="5894" width="14.1640625" style="16" customWidth="1"/>
    <col min="5895" max="5895" width="9.33203125" style="16"/>
    <col min="5896" max="5896" width="16" style="16" customWidth="1"/>
    <col min="5897" max="6145" width="9.33203125" style="16"/>
    <col min="6146" max="6146" width="34.1640625" style="16" customWidth="1"/>
    <col min="6147" max="6147" width="9.33203125" style="16"/>
    <col min="6148" max="6148" width="13.1640625" style="16" customWidth="1"/>
    <col min="6149" max="6149" width="9.33203125" style="16"/>
    <col min="6150" max="6150" width="14.1640625" style="16" customWidth="1"/>
    <col min="6151" max="6151" width="9.33203125" style="16"/>
    <col min="6152" max="6152" width="16" style="16" customWidth="1"/>
    <col min="6153" max="6401" width="9.33203125" style="16"/>
    <col min="6402" max="6402" width="34.1640625" style="16" customWidth="1"/>
    <col min="6403" max="6403" width="9.33203125" style="16"/>
    <col min="6404" max="6404" width="13.1640625" style="16" customWidth="1"/>
    <col min="6405" max="6405" width="9.33203125" style="16"/>
    <col min="6406" max="6406" width="14.1640625" style="16" customWidth="1"/>
    <col min="6407" max="6407" width="9.33203125" style="16"/>
    <col min="6408" max="6408" width="16" style="16" customWidth="1"/>
    <col min="6409" max="6657" width="9.33203125" style="16"/>
    <col min="6658" max="6658" width="34.1640625" style="16" customWidth="1"/>
    <col min="6659" max="6659" width="9.33203125" style="16"/>
    <col min="6660" max="6660" width="13.1640625" style="16" customWidth="1"/>
    <col min="6661" max="6661" width="9.33203125" style="16"/>
    <col min="6662" max="6662" width="14.1640625" style="16" customWidth="1"/>
    <col min="6663" max="6663" width="9.33203125" style="16"/>
    <col min="6664" max="6664" width="16" style="16" customWidth="1"/>
    <col min="6665" max="6913" width="9.33203125" style="16"/>
    <col min="6914" max="6914" width="34.1640625" style="16" customWidth="1"/>
    <col min="6915" max="6915" width="9.33203125" style="16"/>
    <col min="6916" max="6916" width="13.1640625" style="16" customWidth="1"/>
    <col min="6917" max="6917" width="9.33203125" style="16"/>
    <col min="6918" max="6918" width="14.1640625" style="16" customWidth="1"/>
    <col min="6919" max="6919" width="9.33203125" style="16"/>
    <col min="6920" max="6920" width="16" style="16" customWidth="1"/>
    <col min="6921" max="7169" width="9.33203125" style="16"/>
    <col min="7170" max="7170" width="34.1640625" style="16" customWidth="1"/>
    <col min="7171" max="7171" width="9.33203125" style="16"/>
    <col min="7172" max="7172" width="13.1640625" style="16" customWidth="1"/>
    <col min="7173" max="7173" width="9.33203125" style="16"/>
    <col min="7174" max="7174" width="14.1640625" style="16" customWidth="1"/>
    <col min="7175" max="7175" width="9.33203125" style="16"/>
    <col min="7176" max="7176" width="16" style="16" customWidth="1"/>
    <col min="7177" max="7425" width="9.33203125" style="16"/>
    <col min="7426" max="7426" width="34.1640625" style="16" customWidth="1"/>
    <col min="7427" max="7427" width="9.33203125" style="16"/>
    <col min="7428" max="7428" width="13.1640625" style="16" customWidth="1"/>
    <col min="7429" max="7429" width="9.33203125" style="16"/>
    <col min="7430" max="7430" width="14.1640625" style="16" customWidth="1"/>
    <col min="7431" max="7431" width="9.33203125" style="16"/>
    <col min="7432" max="7432" width="16" style="16" customWidth="1"/>
    <col min="7433" max="7681" width="9.33203125" style="16"/>
    <col min="7682" max="7682" width="34.1640625" style="16" customWidth="1"/>
    <col min="7683" max="7683" width="9.33203125" style="16"/>
    <col min="7684" max="7684" width="13.1640625" style="16" customWidth="1"/>
    <col min="7685" max="7685" width="9.33203125" style="16"/>
    <col min="7686" max="7686" width="14.1640625" style="16" customWidth="1"/>
    <col min="7687" max="7687" width="9.33203125" style="16"/>
    <col min="7688" max="7688" width="16" style="16" customWidth="1"/>
    <col min="7689" max="7937" width="9.33203125" style="16"/>
    <col min="7938" max="7938" width="34.1640625" style="16" customWidth="1"/>
    <col min="7939" max="7939" width="9.33203125" style="16"/>
    <col min="7940" max="7940" width="13.1640625" style="16" customWidth="1"/>
    <col min="7941" max="7941" width="9.33203125" style="16"/>
    <col min="7942" max="7942" width="14.1640625" style="16" customWidth="1"/>
    <col min="7943" max="7943" width="9.33203125" style="16"/>
    <col min="7944" max="7944" width="16" style="16" customWidth="1"/>
    <col min="7945" max="8193" width="9.33203125" style="16"/>
    <col min="8194" max="8194" width="34.1640625" style="16" customWidth="1"/>
    <col min="8195" max="8195" width="9.33203125" style="16"/>
    <col min="8196" max="8196" width="13.1640625" style="16" customWidth="1"/>
    <col min="8197" max="8197" width="9.33203125" style="16"/>
    <col min="8198" max="8198" width="14.1640625" style="16" customWidth="1"/>
    <col min="8199" max="8199" width="9.33203125" style="16"/>
    <col min="8200" max="8200" width="16" style="16" customWidth="1"/>
    <col min="8201" max="8449" width="9.33203125" style="16"/>
    <col min="8450" max="8450" width="34.1640625" style="16" customWidth="1"/>
    <col min="8451" max="8451" width="9.33203125" style="16"/>
    <col min="8452" max="8452" width="13.1640625" style="16" customWidth="1"/>
    <col min="8453" max="8453" width="9.33203125" style="16"/>
    <col min="8454" max="8454" width="14.1640625" style="16" customWidth="1"/>
    <col min="8455" max="8455" width="9.33203125" style="16"/>
    <col min="8456" max="8456" width="16" style="16" customWidth="1"/>
    <col min="8457" max="8705" width="9.33203125" style="16"/>
    <col min="8706" max="8706" width="34.1640625" style="16" customWidth="1"/>
    <col min="8707" max="8707" width="9.33203125" style="16"/>
    <col min="8708" max="8708" width="13.1640625" style="16" customWidth="1"/>
    <col min="8709" max="8709" width="9.33203125" style="16"/>
    <col min="8710" max="8710" width="14.1640625" style="16" customWidth="1"/>
    <col min="8711" max="8711" width="9.33203125" style="16"/>
    <col min="8712" max="8712" width="16" style="16" customWidth="1"/>
    <col min="8713" max="8961" width="9.33203125" style="16"/>
    <col min="8962" max="8962" width="34.1640625" style="16" customWidth="1"/>
    <col min="8963" max="8963" width="9.33203125" style="16"/>
    <col min="8964" max="8964" width="13.1640625" style="16" customWidth="1"/>
    <col min="8965" max="8965" width="9.33203125" style="16"/>
    <col min="8966" max="8966" width="14.1640625" style="16" customWidth="1"/>
    <col min="8967" max="8967" width="9.33203125" style="16"/>
    <col min="8968" max="8968" width="16" style="16" customWidth="1"/>
    <col min="8969" max="9217" width="9.33203125" style="16"/>
    <col min="9218" max="9218" width="34.1640625" style="16" customWidth="1"/>
    <col min="9219" max="9219" width="9.33203125" style="16"/>
    <col min="9220" max="9220" width="13.1640625" style="16" customWidth="1"/>
    <col min="9221" max="9221" width="9.33203125" style="16"/>
    <col min="9222" max="9222" width="14.1640625" style="16" customWidth="1"/>
    <col min="9223" max="9223" width="9.33203125" style="16"/>
    <col min="9224" max="9224" width="16" style="16" customWidth="1"/>
    <col min="9225" max="9473" width="9.33203125" style="16"/>
    <col min="9474" max="9474" width="34.1640625" style="16" customWidth="1"/>
    <col min="9475" max="9475" width="9.33203125" style="16"/>
    <col min="9476" max="9476" width="13.1640625" style="16" customWidth="1"/>
    <col min="9477" max="9477" width="9.33203125" style="16"/>
    <col min="9478" max="9478" width="14.1640625" style="16" customWidth="1"/>
    <col min="9479" max="9479" width="9.33203125" style="16"/>
    <col min="9480" max="9480" width="16" style="16" customWidth="1"/>
    <col min="9481" max="9729" width="9.33203125" style="16"/>
    <col min="9730" max="9730" width="34.1640625" style="16" customWidth="1"/>
    <col min="9731" max="9731" width="9.33203125" style="16"/>
    <col min="9732" max="9732" width="13.1640625" style="16" customWidth="1"/>
    <col min="9733" max="9733" width="9.33203125" style="16"/>
    <col min="9734" max="9734" width="14.1640625" style="16" customWidth="1"/>
    <col min="9735" max="9735" width="9.33203125" style="16"/>
    <col min="9736" max="9736" width="16" style="16" customWidth="1"/>
    <col min="9737" max="9985" width="9.33203125" style="16"/>
    <col min="9986" max="9986" width="34.1640625" style="16" customWidth="1"/>
    <col min="9987" max="9987" width="9.33203125" style="16"/>
    <col min="9988" max="9988" width="13.1640625" style="16" customWidth="1"/>
    <col min="9989" max="9989" width="9.33203125" style="16"/>
    <col min="9990" max="9990" width="14.1640625" style="16" customWidth="1"/>
    <col min="9991" max="9991" width="9.33203125" style="16"/>
    <col min="9992" max="9992" width="16" style="16" customWidth="1"/>
    <col min="9993" max="10241" width="9.33203125" style="16"/>
    <col min="10242" max="10242" width="34.1640625" style="16" customWidth="1"/>
    <col min="10243" max="10243" width="9.33203125" style="16"/>
    <col min="10244" max="10244" width="13.1640625" style="16" customWidth="1"/>
    <col min="10245" max="10245" width="9.33203125" style="16"/>
    <col min="10246" max="10246" width="14.1640625" style="16" customWidth="1"/>
    <col min="10247" max="10247" width="9.33203125" style="16"/>
    <col min="10248" max="10248" width="16" style="16" customWidth="1"/>
    <col min="10249" max="10497" width="9.33203125" style="16"/>
    <col min="10498" max="10498" width="34.1640625" style="16" customWidth="1"/>
    <col min="10499" max="10499" width="9.33203125" style="16"/>
    <col min="10500" max="10500" width="13.1640625" style="16" customWidth="1"/>
    <col min="10501" max="10501" width="9.33203125" style="16"/>
    <col min="10502" max="10502" width="14.1640625" style="16" customWidth="1"/>
    <col min="10503" max="10503" width="9.33203125" style="16"/>
    <col min="10504" max="10504" width="16" style="16" customWidth="1"/>
    <col min="10505" max="10753" width="9.33203125" style="16"/>
    <col min="10754" max="10754" width="34.1640625" style="16" customWidth="1"/>
    <col min="10755" max="10755" width="9.33203125" style="16"/>
    <col min="10756" max="10756" width="13.1640625" style="16" customWidth="1"/>
    <col min="10757" max="10757" width="9.33203125" style="16"/>
    <col min="10758" max="10758" width="14.1640625" style="16" customWidth="1"/>
    <col min="10759" max="10759" width="9.33203125" style="16"/>
    <col min="10760" max="10760" width="16" style="16" customWidth="1"/>
    <col min="10761" max="11009" width="9.33203125" style="16"/>
    <col min="11010" max="11010" width="34.1640625" style="16" customWidth="1"/>
    <col min="11011" max="11011" width="9.33203125" style="16"/>
    <col min="11012" max="11012" width="13.1640625" style="16" customWidth="1"/>
    <col min="11013" max="11013" width="9.33203125" style="16"/>
    <col min="11014" max="11014" width="14.1640625" style="16" customWidth="1"/>
    <col min="11015" max="11015" width="9.33203125" style="16"/>
    <col min="11016" max="11016" width="16" style="16" customWidth="1"/>
    <col min="11017" max="11265" width="9.33203125" style="16"/>
    <col min="11266" max="11266" width="34.1640625" style="16" customWidth="1"/>
    <col min="11267" max="11267" width="9.33203125" style="16"/>
    <col min="11268" max="11268" width="13.1640625" style="16" customWidth="1"/>
    <col min="11269" max="11269" width="9.33203125" style="16"/>
    <col min="11270" max="11270" width="14.1640625" style="16" customWidth="1"/>
    <col min="11271" max="11271" width="9.33203125" style="16"/>
    <col min="11272" max="11272" width="16" style="16" customWidth="1"/>
    <col min="11273" max="11521" width="9.33203125" style="16"/>
    <col min="11522" max="11522" width="34.1640625" style="16" customWidth="1"/>
    <col min="11523" max="11523" width="9.33203125" style="16"/>
    <col min="11524" max="11524" width="13.1640625" style="16" customWidth="1"/>
    <col min="11525" max="11525" width="9.33203125" style="16"/>
    <col min="11526" max="11526" width="14.1640625" style="16" customWidth="1"/>
    <col min="11527" max="11527" width="9.33203125" style="16"/>
    <col min="11528" max="11528" width="16" style="16" customWidth="1"/>
    <col min="11529" max="11777" width="9.33203125" style="16"/>
    <col min="11778" max="11778" width="34.1640625" style="16" customWidth="1"/>
    <col min="11779" max="11779" width="9.33203125" style="16"/>
    <col min="11780" max="11780" width="13.1640625" style="16" customWidth="1"/>
    <col min="11781" max="11781" width="9.33203125" style="16"/>
    <col min="11782" max="11782" width="14.1640625" style="16" customWidth="1"/>
    <col min="11783" max="11783" width="9.33203125" style="16"/>
    <col min="11784" max="11784" width="16" style="16" customWidth="1"/>
    <col min="11785" max="12033" width="9.33203125" style="16"/>
    <col min="12034" max="12034" width="34.1640625" style="16" customWidth="1"/>
    <col min="12035" max="12035" width="9.33203125" style="16"/>
    <col min="12036" max="12036" width="13.1640625" style="16" customWidth="1"/>
    <col min="12037" max="12037" width="9.33203125" style="16"/>
    <col min="12038" max="12038" width="14.1640625" style="16" customWidth="1"/>
    <col min="12039" max="12039" width="9.33203125" style="16"/>
    <col min="12040" max="12040" width="16" style="16" customWidth="1"/>
    <col min="12041" max="12289" width="9.33203125" style="16"/>
    <col min="12290" max="12290" width="34.1640625" style="16" customWidth="1"/>
    <col min="12291" max="12291" width="9.33203125" style="16"/>
    <col min="12292" max="12292" width="13.1640625" style="16" customWidth="1"/>
    <col min="12293" max="12293" width="9.33203125" style="16"/>
    <col min="12294" max="12294" width="14.1640625" style="16" customWidth="1"/>
    <col min="12295" max="12295" width="9.33203125" style="16"/>
    <col min="12296" max="12296" width="16" style="16" customWidth="1"/>
    <col min="12297" max="12545" width="9.33203125" style="16"/>
    <col min="12546" max="12546" width="34.1640625" style="16" customWidth="1"/>
    <col min="12547" max="12547" width="9.33203125" style="16"/>
    <col min="12548" max="12548" width="13.1640625" style="16" customWidth="1"/>
    <col min="12549" max="12549" width="9.33203125" style="16"/>
    <col min="12550" max="12550" width="14.1640625" style="16" customWidth="1"/>
    <col min="12551" max="12551" width="9.33203125" style="16"/>
    <col min="12552" max="12552" width="16" style="16" customWidth="1"/>
    <col min="12553" max="12801" width="9.33203125" style="16"/>
    <col min="12802" max="12802" width="34.1640625" style="16" customWidth="1"/>
    <col min="12803" max="12803" width="9.33203125" style="16"/>
    <col min="12804" max="12804" width="13.1640625" style="16" customWidth="1"/>
    <col min="12805" max="12805" width="9.33203125" style="16"/>
    <col min="12806" max="12806" width="14.1640625" style="16" customWidth="1"/>
    <col min="12807" max="12807" width="9.33203125" style="16"/>
    <col min="12808" max="12808" width="16" style="16" customWidth="1"/>
    <col min="12809" max="13057" width="9.33203125" style="16"/>
    <col min="13058" max="13058" width="34.1640625" style="16" customWidth="1"/>
    <col min="13059" max="13059" width="9.33203125" style="16"/>
    <col min="13060" max="13060" width="13.1640625" style="16" customWidth="1"/>
    <col min="13061" max="13061" width="9.33203125" style="16"/>
    <col min="13062" max="13062" width="14.1640625" style="16" customWidth="1"/>
    <col min="13063" max="13063" width="9.33203125" style="16"/>
    <col min="13064" max="13064" width="16" style="16" customWidth="1"/>
    <col min="13065" max="13313" width="9.33203125" style="16"/>
    <col min="13314" max="13314" width="34.1640625" style="16" customWidth="1"/>
    <col min="13315" max="13315" width="9.33203125" style="16"/>
    <col min="13316" max="13316" width="13.1640625" style="16" customWidth="1"/>
    <col min="13317" max="13317" width="9.33203125" style="16"/>
    <col min="13318" max="13318" width="14.1640625" style="16" customWidth="1"/>
    <col min="13319" max="13319" width="9.33203125" style="16"/>
    <col min="13320" max="13320" width="16" style="16" customWidth="1"/>
    <col min="13321" max="13569" width="9.33203125" style="16"/>
    <col min="13570" max="13570" width="34.1640625" style="16" customWidth="1"/>
    <col min="13571" max="13571" width="9.33203125" style="16"/>
    <col min="13572" max="13572" width="13.1640625" style="16" customWidth="1"/>
    <col min="13573" max="13573" width="9.33203125" style="16"/>
    <col min="13574" max="13574" width="14.1640625" style="16" customWidth="1"/>
    <col min="13575" max="13575" width="9.33203125" style="16"/>
    <col min="13576" max="13576" width="16" style="16" customWidth="1"/>
    <col min="13577" max="13825" width="9.33203125" style="16"/>
    <col min="13826" max="13826" width="34.1640625" style="16" customWidth="1"/>
    <col min="13827" max="13827" width="9.33203125" style="16"/>
    <col min="13828" max="13828" width="13.1640625" style="16" customWidth="1"/>
    <col min="13829" max="13829" width="9.33203125" style="16"/>
    <col min="13830" max="13830" width="14.1640625" style="16" customWidth="1"/>
    <col min="13831" max="13831" width="9.33203125" style="16"/>
    <col min="13832" max="13832" width="16" style="16" customWidth="1"/>
    <col min="13833" max="14081" width="9.33203125" style="16"/>
    <col min="14082" max="14082" width="34.1640625" style="16" customWidth="1"/>
    <col min="14083" max="14083" width="9.33203125" style="16"/>
    <col min="14084" max="14084" width="13.1640625" style="16" customWidth="1"/>
    <col min="14085" max="14085" width="9.33203125" style="16"/>
    <col min="14086" max="14086" width="14.1640625" style="16" customWidth="1"/>
    <col min="14087" max="14087" width="9.33203125" style="16"/>
    <col min="14088" max="14088" width="16" style="16" customWidth="1"/>
    <col min="14089" max="14337" width="9.33203125" style="16"/>
    <col min="14338" max="14338" width="34.1640625" style="16" customWidth="1"/>
    <col min="14339" max="14339" width="9.33203125" style="16"/>
    <col min="14340" max="14340" width="13.1640625" style="16" customWidth="1"/>
    <col min="14341" max="14341" width="9.33203125" style="16"/>
    <col min="14342" max="14342" width="14.1640625" style="16" customWidth="1"/>
    <col min="14343" max="14343" width="9.33203125" style="16"/>
    <col min="14344" max="14344" width="16" style="16" customWidth="1"/>
    <col min="14345" max="14593" width="9.33203125" style="16"/>
    <col min="14594" max="14594" width="34.1640625" style="16" customWidth="1"/>
    <col min="14595" max="14595" width="9.33203125" style="16"/>
    <col min="14596" max="14596" width="13.1640625" style="16" customWidth="1"/>
    <col min="14597" max="14597" width="9.33203125" style="16"/>
    <col min="14598" max="14598" width="14.1640625" style="16" customWidth="1"/>
    <col min="14599" max="14599" width="9.33203125" style="16"/>
    <col min="14600" max="14600" width="16" style="16" customWidth="1"/>
    <col min="14601" max="14849" width="9.33203125" style="16"/>
    <col min="14850" max="14850" width="34.1640625" style="16" customWidth="1"/>
    <col min="14851" max="14851" width="9.33203125" style="16"/>
    <col min="14852" max="14852" width="13.1640625" style="16" customWidth="1"/>
    <col min="14853" max="14853" width="9.33203125" style="16"/>
    <col min="14854" max="14854" width="14.1640625" style="16" customWidth="1"/>
    <col min="14855" max="14855" width="9.33203125" style="16"/>
    <col min="14856" max="14856" width="16" style="16" customWidth="1"/>
    <col min="14857" max="15105" width="9.33203125" style="16"/>
    <col min="15106" max="15106" width="34.1640625" style="16" customWidth="1"/>
    <col min="15107" max="15107" width="9.33203125" style="16"/>
    <col min="15108" max="15108" width="13.1640625" style="16" customWidth="1"/>
    <col min="15109" max="15109" width="9.33203125" style="16"/>
    <col min="15110" max="15110" width="14.1640625" style="16" customWidth="1"/>
    <col min="15111" max="15111" width="9.33203125" style="16"/>
    <col min="15112" max="15112" width="16" style="16" customWidth="1"/>
    <col min="15113" max="15361" width="9.33203125" style="16"/>
    <col min="15362" max="15362" width="34.1640625" style="16" customWidth="1"/>
    <col min="15363" max="15363" width="9.33203125" style="16"/>
    <col min="15364" max="15364" width="13.1640625" style="16" customWidth="1"/>
    <col min="15365" max="15365" width="9.33203125" style="16"/>
    <col min="15366" max="15366" width="14.1640625" style="16" customWidth="1"/>
    <col min="15367" max="15367" width="9.33203125" style="16"/>
    <col min="15368" max="15368" width="16" style="16" customWidth="1"/>
    <col min="15369" max="15617" width="9.33203125" style="16"/>
    <col min="15618" max="15618" width="34.1640625" style="16" customWidth="1"/>
    <col min="15619" max="15619" width="9.33203125" style="16"/>
    <col min="15620" max="15620" width="13.1640625" style="16" customWidth="1"/>
    <col min="15621" max="15621" width="9.33203125" style="16"/>
    <col min="15622" max="15622" width="14.1640625" style="16" customWidth="1"/>
    <col min="15623" max="15623" width="9.33203125" style="16"/>
    <col min="15624" max="15624" width="16" style="16" customWidth="1"/>
    <col min="15625" max="15873" width="9.33203125" style="16"/>
    <col min="15874" max="15874" width="34.1640625" style="16" customWidth="1"/>
    <col min="15875" max="15875" width="9.33203125" style="16"/>
    <col min="15876" max="15876" width="13.1640625" style="16" customWidth="1"/>
    <col min="15877" max="15877" width="9.33203125" style="16"/>
    <col min="15878" max="15878" width="14.1640625" style="16" customWidth="1"/>
    <col min="15879" max="15879" width="9.33203125" style="16"/>
    <col min="15880" max="15880" width="16" style="16" customWidth="1"/>
    <col min="15881" max="16129" width="9.33203125" style="16"/>
    <col min="16130" max="16130" width="34.1640625" style="16" customWidth="1"/>
    <col min="16131" max="16131" width="9.33203125" style="16"/>
    <col min="16132" max="16132" width="13.1640625" style="16" customWidth="1"/>
    <col min="16133" max="16133" width="9.33203125" style="16"/>
    <col min="16134" max="16134" width="14.1640625" style="16" customWidth="1"/>
    <col min="16135" max="16135" width="9.33203125" style="16"/>
    <col min="16136" max="16136" width="16" style="16" customWidth="1"/>
    <col min="16137" max="16384" width="9.33203125" style="16"/>
  </cols>
  <sheetData>
    <row r="1" spans="1:8" customFormat="1" ht="43.5" customHeight="1" x14ac:dyDescent="0.2">
      <c r="A1" s="42"/>
      <c r="B1" s="1"/>
      <c r="C1" s="1"/>
      <c r="D1" s="1"/>
      <c r="E1" s="26"/>
      <c r="F1" s="203" t="s">
        <v>204</v>
      </c>
      <c r="G1" s="203"/>
      <c r="H1" s="203"/>
    </row>
    <row r="2" spans="1:8" customFormat="1" ht="43.5" customHeight="1" x14ac:dyDescent="0.2">
      <c r="A2" s="194" t="s">
        <v>129</v>
      </c>
      <c r="B2" s="195"/>
      <c r="C2" s="195"/>
      <c r="D2" s="195"/>
      <c r="E2" s="195"/>
      <c r="F2" s="195"/>
      <c r="G2" s="195"/>
      <c r="H2" s="196"/>
    </row>
    <row r="3" spans="1:8" customFormat="1" ht="24" customHeight="1" x14ac:dyDescent="0.2">
      <c r="A3" s="223" t="s">
        <v>0</v>
      </c>
      <c r="B3" s="208" t="s">
        <v>1</v>
      </c>
      <c r="C3" s="209" t="s">
        <v>2</v>
      </c>
      <c r="D3" s="209"/>
      <c r="E3" s="209" t="s">
        <v>3</v>
      </c>
      <c r="F3" s="209"/>
      <c r="G3" s="209" t="s">
        <v>4</v>
      </c>
      <c r="H3" s="209"/>
    </row>
    <row r="4" spans="1:8" customFormat="1" ht="18" customHeight="1" x14ac:dyDescent="0.2">
      <c r="A4" s="223"/>
      <c r="B4" s="208"/>
      <c r="C4" s="2" t="s">
        <v>5</v>
      </c>
      <c r="D4" s="2" t="s">
        <v>6</v>
      </c>
      <c r="E4" s="27" t="s">
        <v>5</v>
      </c>
      <c r="F4" s="23" t="s">
        <v>6</v>
      </c>
      <c r="G4" s="2" t="s">
        <v>5</v>
      </c>
      <c r="H4" s="49" t="s">
        <v>6</v>
      </c>
    </row>
    <row r="5" spans="1:8" ht="13.5" customHeight="1" x14ac:dyDescent="0.2">
      <c r="A5" s="112" t="s">
        <v>130</v>
      </c>
      <c r="B5" s="224" t="s">
        <v>131</v>
      </c>
      <c r="C5" s="225"/>
      <c r="D5" s="225"/>
      <c r="E5" s="225"/>
      <c r="F5" s="225"/>
      <c r="G5" s="225"/>
      <c r="H5" s="226"/>
    </row>
    <row r="6" spans="1:8" x14ac:dyDescent="0.2">
      <c r="A6" s="44"/>
      <c r="B6" s="45" t="s">
        <v>132</v>
      </c>
      <c r="C6" s="31">
        <f>SUM(C7:C10)</f>
        <v>960</v>
      </c>
      <c r="D6" s="32">
        <f>SUM(D7:D10)</f>
        <v>938880</v>
      </c>
      <c r="E6" s="31">
        <f t="shared" ref="E6:H6" si="0">SUM(E7:E10)</f>
        <v>-214</v>
      </c>
      <c r="F6" s="32">
        <f t="shared" si="0"/>
        <v>-210075.9</v>
      </c>
      <c r="G6" s="31">
        <f t="shared" si="0"/>
        <v>746</v>
      </c>
      <c r="H6" s="32">
        <f t="shared" si="0"/>
        <v>728804.1</v>
      </c>
    </row>
    <row r="7" spans="1:8" x14ac:dyDescent="0.2">
      <c r="A7" s="44"/>
      <c r="B7" s="35" t="s">
        <v>13</v>
      </c>
      <c r="C7" s="20">
        <v>240</v>
      </c>
      <c r="D7" s="21">
        <v>234720</v>
      </c>
      <c r="E7" s="36">
        <v>-214</v>
      </c>
      <c r="F7" s="37">
        <v>-210075.9</v>
      </c>
      <c r="G7" s="38">
        <f>C7+E7</f>
        <v>26</v>
      </c>
      <c r="H7" s="50">
        <f>D7+F7</f>
        <v>24644.100000000006</v>
      </c>
    </row>
    <row r="8" spans="1:8" s="33" customFormat="1" x14ac:dyDescent="0.2">
      <c r="A8" s="43"/>
      <c r="B8" s="34" t="s">
        <v>7</v>
      </c>
      <c r="C8" s="20">
        <v>240</v>
      </c>
      <c r="D8" s="21">
        <v>234720</v>
      </c>
      <c r="E8" s="20">
        <v>0</v>
      </c>
      <c r="F8" s="21">
        <v>0</v>
      </c>
      <c r="G8" s="38">
        <f t="shared" ref="G8:G10" si="1">C8+E8</f>
        <v>240</v>
      </c>
      <c r="H8" s="50">
        <f t="shared" ref="H8:H10" si="2">D8+F8</f>
        <v>234720</v>
      </c>
    </row>
    <row r="9" spans="1:8" x14ac:dyDescent="0.2">
      <c r="A9" s="44"/>
      <c r="B9" s="35" t="s">
        <v>8</v>
      </c>
      <c r="C9" s="22">
        <v>240</v>
      </c>
      <c r="D9" s="21">
        <v>234720</v>
      </c>
      <c r="E9" s="20">
        <v>0</v>
      </c>
      <c r="F9" s="21">
        <v>0</v>
      </c>
      <c r="G9" s="38">
        <f t="shared" si="1"/>
        <v>240</v>
      </c>
      <c r="H9" s="50">
        <f t="shared" si="2"/>
        <v>234720</v>
      </c>
    </row>
    <row r="10" spans="1:8" x14ac:dyDescent="0.2">
      <c r="A10" s="44"/>
      <c r="B10" s="35" t="s">
        <v>9</v>
      </c>
      <c r="C10" s="22">
        <v>240</v>
      </c>
      <c r="D10" s="21">
        <v>234720</v>
      </c>
      <c r="E10" s="20">
        <v>0</v>
      </c>
      <c r="F10" s="21">
        <v>0</v>
      </c>
      <c r="G10" s="38">
        <f t="shared" si="1"/>
        <v>240</v>
      </c>
      <c r="H10" s="50">
        <f t="shared" si="2"/>
        <v>234720</v>
      </c>
    </row>
    <row r="11" spans="1:8" x14ac:dyDescent="0.2">
      <c r="A11" s="113" t="s">
        <v>27</v>
      </c>
      <c r="B11" s="227" t="s">
        <v>28</v>
      </c>
      <c r="C11" s="228"/>
      <c r="D11" s="228"/>
      <c r="E11" s="228"/>
      <c r="F11" s="228"/>
      <c r="G11" s="228"/>
      <c r="H11" s="229"/>
    </row>
    <row r="12" spans="1:8" x14ac:dyDescent="0.2">
      <c r="A12" s="46"/>
      <c r="B12" s="48" t="s">
        <v>132</v>
      </c>
      <c r="C12" s="31">
        <f>SUM(C13:C16)</f>
        <v>2063</v>
      </c>
      <c r="D12" s="32">
        <f>SUM(D13:D16)</f>
        <v>1579049</v>
      </c>
      <c r="E12" s="31">
        <f t="shared" ref="E12" si="3">SUM(E13:E16)</f>
        <v>-339</v>
      </c>
      <c r="F12" s="32">
        <f t="shared" ref="F12" si="4">SUM(F13:F16)</f>
        <v>-263231.95</v>
      </c>
      <c r="G12" s="31">
        <f t="shared" ref="G12" si="5">SUM(G13:G16)</f>
        <v>1724</v>
      </c>
      <c r="H12" s="32">
        <f t="shared" ref="H12" si="6">SUM(H13:H16)</f>
        <v>1315817.05</v>
      </c>
    </row>
    <row r="13" spans="1:8" x14ac:dyDescent="0.2">
      <c r="A13" s="46"/>
      <c r="B13" s="39" t="s">
        <v>13</v>
      </c>
      <c r="C13" s="39">
        <v>516</v>
      </c>
      <c r="D13" s="39">
        <v>394763</v>
      </c>
      <c r="E13" s="40">
        <v>-339</v>
      </c>
      <c r="F13" s="41">
        <v>-263231.95</v>
      </c>
      <c r="G13" s="38">
        <f>C13+E13</f>
        <v>177</v>
      </c>
      <c r="H13" s="50">
        <f>D13+F13</f>
        <v>131531.04999999999</v>
      </c>
    </row>
    <row r="14" spans="1:8" x14ac:dyDescent="0.2">
      <c r="A14" s="46"/>
      <c r="B14" s="39" t="s">
        <v>7</v>
      </c>
      <c r="C14" s="39">
        <v>516</v>
      </c>
      <c r="D14" s="39">
        <v>394763</v>
      </c>
      <c r="E14" s="20">
        <v>0</v>
      </c>
      <c r="F14" s="21">
        <v>0</v>
      </c>
      <c r="G14" s="38">
        <f t="shared" ref="G14:G16" si="7">C14+E14</f>
        <v>516</v>
      </c>
      <c r="H14" s="50">
        <f t="shared" ref="H14:H16" si="8">D14+F14</f>
        <v>394763</v>
      </c>
    </row>
    <row r="15" spans="1:8" x14ac:dyDescent="0.2">
      <c r="A15" s="46"/>
      <c r="B15" s="39" t="s">
        <v>8</v>
      </c>
      <c r="C15" s="39">
        <v>516</v>
      </c>
      <c r="D15" s="39">
        <v>394763</v>
      </c>
      <c r="E15" s="20">
        <v>0</v>
      </c>
      <c r="F15" s="21">
        <v>0</v>
      </c>
      <c r="G15" s="38">
        <f t="shared" si="7"/>
        <v>516</v>
      </c>
      <c r="H15" s="50">
        <f t="shared" si="8"/>
        <v>394763</v>
      </c>
    </row>
    <row r="16" spans="1:8" x14ac:dyDescent="0.2">
      <c r="A16" s="46"/>
      <c r="B16" s="39" t="s">
        <v>9</v>
      </c>
      <c r="C16" s="39">
        <v>515</v>
      </c>
      <c r="D16" s="39">
        <v>394760</v>
      </c>
      <c r="E16" s="20">
        <v>0</v>
      </c>
      <c r="F16" s="21">
        <v>0</v>
      </c>
      <c r="G16" s="38">
        <f t="shared" si="7"/>
        <v>515</v>
      </c>
      <c r="H16" s="50">
        <f t="shared" si="8"/>
        <v>394760</v>
      </c>
    </row>
    <row r="17" spans="1:8" x14ac:dyDescent="0.2">
      <c r="A17" s="114" t="s">
        <v>133</v>
      </c>
      <c r="B17" s="227" t="s">
        <v>134</v>
      </c>
      <c r="C17" s="228"/>
      <c r="D17" s="228"/>
      <c r="E17" s="228"/>
      <c r="F17" s="228"/>
      <c r="G17" s="228"/>
      <c r="H17" s="229"/>
    </row>
    <row r="18" spans="1:8" x14ac:dyDescent="0.2">
      <c r="A18" s="46"/>
      <c r="B18" s="48" t="s">
        <v>132</v>
      </c>
      <c r="C18" s="31">
        <f>SUM(C19:C22)</f>
        <v>34741</v>
      </c>
      <c r="D18" s="32">
        <f>SUM(D19:D22)</f>
        <v>33308752</v>
      </c>
      <c r="E18" s="31">
        <f t="shared" ref="E18" si="9">SUM(E19:E22)</f>
        <v>-233</v>
      </c>
      <c r="F18" s="32">
        <f t="shared" ref="F18" si="10">SUM(F19:F22)</f>
        <v>-315011.95</v>
      </c>
      <c r="G18" s="31">
        <f t="shared" ref="G18" si="11">SUM(G19:G22)</f>
        <v>34508</v>
      </c>
      <c r="H18" s="32">
        <f t="shared" ref="H18" si="12">SUM(H19:H22)</f>
        <v>32993740.050000001</v>
      </c>
    </row>
    <row r="19" spans="1:8" x14ac:dyDescent="0.2">
      <c r="A19" s="46"/>
      <c r="B19" s="39" t="s">
        <v>13</v>
      </c>
      <c r="C19" s="39">
        <v>8686</v>
      </c>
      <c r="D19" s="39">
        <v>8327188</v>
      </c>
      <c r="E19" s="40">
        <v>-233</v>
      </c>
      <c r="F19" s="41">
        <v>-315011.95</v>
      </c>
      <c r="G19" s="38">
        <f>C19+E19</f>
        <v>8453</v>
      </c>
      <c r="H19" s="50">
        <f>D19+F19</f>
        <v>8012176.0499999998</v>
      </c>
    </row>
    <row r="20" spans="1:8" x14ac:dyDescent="0.2">
      <c r="A20" s="46"/>
      <c r="B20" s="39" t="s">
        <v>7</v>
      </c>
      <c r="C20" s="39">
        <v>8686</v>
      </c>
      <c r="D20" s="39">
        <v>8327188</v>
      </c>
      <c r="E20" s="20">
        <v>0</v>
      </c>
      <c r="F20" s="21">
        <v>0</v>
      </c>
      <c r="G20" s="38">
        <f t="shared" ref="G20:G22" si="13">C20+E20</f>
        <v>8686</v>
      </c>
      <c r="H20" s="50">
        <f t="shared" ref="H20:H22" si="14">D20+F20</f>
        <v>8327188</v>
      </c>
    </row>
    <row r="21" spans="1:8" x14ac:dyDescent="0.2">
      <c r="A21" s="46"/>
      <c r="B21" s="39" t="s">
        <v>8</v>
      </c>
      <c r="C21" s="39">
        <v>8686</v>
      </c>
      <c r="D21" s="39">
        <v>8327188</v>
      </c>
      <c r="E21" s="20">
        <v>0</v>
      </c>
      <c r="F21" s="21">
        <v>0</v>
      </c>
      <c r="G21" s="38">
        <f t="shared" si="13"/>
        <v>8686</v>
      </c>
      <c r="H21" s="50">
        <f t="shared" si="14"/>
        <v>8327188</v>
      </c>
    </row>
    <row r="22" spans="1:8" x14ac:dyDescent="0.2">
      <c r="A22" s="46"/>
      <c r="B22" s="39" t="s">
        <v>9</v>
      </c>
      <c r="C22" s="39">
        <v>8683</v>
      </c>
      <c r="D22" s="39">
        <v>8327188</v>
      </c>
      <c r="E22" s="20">
        <v>0</v>
      </c>
      <c r="F22" s="21">
        <v>0</v>
      </c>
      <c r="G22" s="38">
        <f t="shared" si="13"/>
        <v>8683</v>
      </c>
      <c r="H22" s="50">
        <f t="shared" si="14"/>
        <v>8327188</v>
      </c>
    </row>
    <row r="23" spans="1:8" x14ac:dyDescent="0.2">
      <c r="A23" s="114" t="s">
        <v>135</v>
      </c>
      <c r="B23" s="227" t="s">
        <v>136</v>
      </c>
      <c r="C23" s="228"/>
      <c r="D23" s="228"/>
      <c r="E23" s="228"/>
      <c r="F23" s="228"/>
      <c r="G23" s="228"/>
      <c r="H23" s="229"/>
    </row>
    <row r="24" spans="1:8" x14ac:dyDescent="0.2">
      <c r="A24" s="46"/>
      <c r="B24" s="48" t="s">
        <v>132</v>
      </c>
      <c r="C24" s="31">
        <f>SUM(C25:C28)</f>
        <v>12434</v>
      </c>
      <c r="D24" s="32">
        <f>SUM(D25:D28)</f>
        <v>12158279</v>
      </c>
      <c r="E24" s="31">
        <f t="shared" ref="E24" si="15">SUM(E25:E28)</f>
        <v>-874</v>
      </c>
      <c r="F24" s="32">
        <f t="shared" ref="F24" si="16">SUM(F25:F28)</f>
        <v>-921743.95</v>
      </c>
      <c r="G24" s="31">
        <f t="shared" ref="G24" si="17">SUM(G25:G28)</f>
        <v>11560</v>
      </c>
      <c r="H24" s="32">
        <f t="shared" ref="H24" si="18">SUM(H25:H28)</f>
        <v>11236535.050000001</v>
      </c>
    </row>
    <row r="25" spans="1:8" x14ac:dyDescent="0.2">
      <c r="A25" s="46"/>
      <c r="B25" s="39" t="s">
        <v>13</v>
      </c>
      <c r="C25" s="39">
        <v>3109</v>
      </c>
      <c r="D25" s="39">
        <v>3039571</v>
      </c>
      <c r="E25" s="40">
        <v>-874</v>
      </c>
      <c r="F25" s="41">
        <v>-921743.95</v>
      </c>
      <c r="G25" s="38">
        <f>C25+E25</f>
        <v>2235</v>
      </c>
      <c r="H25" s="50">
        <f>D25+F25</f>
        <v>2117827.0499999998</v>
      </c>
    </row>
    <row r="26" spans="1:8" x14ac:dyDescent="0.2">
      <c r="A26" s="46"/>
      <c r="B26" s="39" t="s">
        <v>7</v>
      </c>
      <c r="C26" s="39">
        <v>3109</v>
      </c>
      <c r="D26" s="39">
        <v>3039571</v>
      </c>
      <c r="E26" s="20">
        <v>0</v>
      </c>
      <c r="F26" s="21">
        <v>0</v>
      </c>
      <c r="G26" s="38">
        <f t="shared" ref="G26:G28" si="19">C26+E26</f>
        <v>3109</v>
      </c>
      <c r="H26" s="50">
        <f t="shared" ref="H26:H28" si="20">D26+F26</f>
        <v>3039571</v>
      </c>
    </row>
    <row r="27" spans="1:8" x14ac:dyDescent="0.2">
      <c r="A27" s="46"/>
      <c r="B27" s="39" t="s">
        <v>8</v>
      </c>
      <c r="C27" s="39">
        <v>3109</v>
      </c>
      <c r="D27" s="39">
        <v>3039571</v>
      </c>
      <c r="E27" s="20">
        <v>0</v>
      </c>
      <c r="F27" s="21">
        <v>0</v>
      </c>
      <c r="G27" s="38">
        <f t="shared" si="19"/>
        <v>3109</v>
      </c>
      <c r="H27" s="50">
        <f t="shared" si="20"/>
        <v>3039571</v>
      </c>
    </row>
    <row r="28" spans="1:8" x14ac:dyDescent="0.2">
      <c r="A28" s="46"/>
      <c r="B28" s="39" t="s">
        <v>9</v>
      </c>
      <c r="C28" s="39">
        <v>3107</v>
      </c>
      <c r="D28" s="39">
        <v>3039566</v>
      </c>
      <c r="E28" s="20">
        <v>0</v>
      </c>
      <c r="F28" s="21">
        <v>0</v>
      </c>
      <c r="G28" s="38">
        <f t="shared" si="19"/>
        <v>3107</v>
      </c>
      <c r="H28" s="50">
        <f t="shared" si="20"/>
        <v>3039566</v>
      </c>
    </row>
    <row r="29" spans="1:8" x14ac:dyDescent="0.2">
      <c r="A29" s="114" t="s">
        <v>137</v>
      </c>
      <c r="B29" s="227" t="s">
        <v>138</v>
      </c>
      <c r="C29" s="228"/>
      <c r="D29" s="228"/>
      <c r="E29" s="228"/>
      <c r="F29" s="228"/>
      <c r="G29" s="228"/>
      <c r="H29" s="229"/>
    </row>
    <row r="30" spans="1:8" x14ac:dyDescent="0.2">
      <c r="A30" s="46"/>
      <c r="B30" s="48" t="s">
        <v>132</v>
      </c>
      <c r="C30" s="31">
        <f>SUM(C31:C34)</f>
        <v>39617</v>
      </c>
      <c r="D30" s="32">
        <f>SUM(D31:D34)</f>
        <v>30109076</v>
      </c>
      <c r="E30" s="31">
        <f t="shared" ref="E30" si="21">SUM(E31:E34)</f>
        <v>-1762</v>
      </c>
      <c r="F30" s="32">
        <f t="shared" ref="F30" si="22">SUM(F31:F34)</f>
        <v>-1410466.8</v>
      </c>
      <c r="G30" s="31">
        <f t="shared" ref="G30" si="23">SUM(G31:G34)</f>
        <v>37855</v>
      </c>
      <c r="H30" s="32">
        <f t="shared" ref="H30" si="24">SUM(H31:H34)</f>
        <v>28698609.199999999</v>
      </c>
    </row>
    <row r="31" spans="1:8" x14ac:dyDescent="0.2">
      <c r="A31" s="46"/>
      <c r="B31" s="39" t="s">
        <v>13</v>
      </c>
      <c r="C31" s="39">
        <v>5465</v>
      </c>
      <c r="D31" s="39">
        <v>4078462</v>
      </c>
      <c r="E31" s="40">
        <v>-1762</v>
      </c>
      <c r="F31" s="41">
        <v>-1410466.8</v>
      </c>
      <c r="G31" s="38">
        <f>C31+E31</f>
        <v>3703</v>
      </c>
      <c r="H31" s="50">
        <f>D31+F31</f>
        <v>2667995.2000000002</v>
      </c>
    </row>
    <row r="32" spans="1:8" x14ac:dyDescent="0.2">
      <c r="A32" s="46"/>
      <c r="B32" s="39" t="s">
        <v>7</v>
      </c>
      <c r="C32" s="39">
        <v>9906</v>
      </c>
      <c r="D32" s="39">
        <v>7527269</v>
      </c>
      <c r="E32" s="20">
        <v>0</v>
      </c>
      <c r="F32" s="21">
        <v>0</v>
      </c>
      <c r="G32" s="38">
        <f t="shared" ref="G32:G34" si="25">C32+E32</f>
        <v>9906</v>
      </c>
      <c r="H32" s="50">
        <f t="shared" ref="H32:H34" si="26">D32+F32</f>
        <v>7527269</v>
      </c>
    </row>
    <row r="33" spans="1:8" x14ac:dyDescent="0.2">
      <c r="A33" s="46"/>
      <c r="B33" s="39" t="s">
        <v>8</v>
      </c>
      <c r="C33" s="39">
        <v>12126</v>
      </c>
      <c r="D33" s="39">
        <v>9251672</v>
      </c>
      <c r="E33" s="20">
        <v>0</v>
      </c>
      <c r="F33" s="21">
        <v>0</v>
      </c>
      <c r="G33" s="38">
        <f t="shared" si="25"/>
        <v>12126</v>
      </c>
      <c r="H33" s="50">
        <f t="shared" si="26"/>
        <v>9251672</v>
      </c>
    </row>
    <row r="34" spans="1:8" x14ac:dyDescent="0.2">
      <c r="A34" s="46"/>
      <c r="B34" s="39" t="s">
        <v>9</v>
      </c>
      <c r="C34" s="39">
        <v>12120</v>
      </c>
      <c r="D34" s="39">
        <v>9251673</v>
      </c>
      <c r="E34" s="20">
        <v>0</v>
      </c>
      <c r="F34" s="21">
        <v>0</v>
      </c>
      <c r="G34" s="38">
        <f t="shared" si="25"/>
        <v>12120</v>
      </c>
      <c r="H34" s="50">
        <f t="shared" si="26"/>
        <v>9251673</v>
      </c>
    </row>
    <row r="35" spans="1:8" x14ac:dyDescent="0.2">
      <c r="A35" s="114" t="s">
        <v>29</v>
      </c>
      <c r="B35" s="227" t="s">
        <v>30</v>
      </c>
      <c r="C35" s="228"/>
      <c r="D35" s="228"/>
      <c r="E35" s="228"/>
      <c r="F35" s="228"/>
      <c r="G35" s="228"/>
      <c r="H35" s="229"/>
    </row>
    <row r="36" spans="1:8" x14ac:dyDescent="0.2">
      <c r="A36" s="46"/>
      <c r="B36" s="48" t="s">
        <v>132</v>
      </c>
      <c r="C36" s="31">
        <f>SUM(C37:C40)</f>
        <v>16819</v>
      </c>
      <c r="D36" s="32">
        <f>SUM(D37:D40)</f>
        <v>12495526</v>
      </c>
      <c r="E36" s="31">
        <f t="shared" ref="E36" si="27">SUM(E37:E40)</f>
        <v>-473</v>
      </c>
      <c r="F36" s="32">
        <f t="shared" ref="F36" si="28">SUM(F37:F40)</f>
        <v>-348434.09</v>
      </c>
      <c r="G36" s="31">
        <f t="shared" ref="G36" si="29">SUM(G37:G40)</f>
        <v>16346</v>
      </c>
      <c r="H36" s="32">
        <f t="shared" ref="H36" si="30">SUM(H37:H40)</f>
        <v>12147091.91</v>
      </c>
    </row>
    <row r="37" spans="1:8" x14ac:dyDescent="0.2">
      <c r="A37" s="46"/>
      <c r="B37" s="39" t="s">
        <v>13</v>
      </c>
      <c r="C37" s="39">
        <v>4205</v>
      </c>
      <c r="D37" s="39">
        <v>3123883</v>
      </c>
      <c r="E37" s="40">
        <v>-473</v>
      </c>
      <c r="F37" s="41">
        <v>-348434.09</v>
      </c>
      <c r="G37" s="38">
        <f>C37+E37</f>
        <v>3732</v>
      </c>
      <c r="H37" s="50">
        <f>D37+F37</f>
        <v>2775448.91</v>
      </c>
    </row>
    <row r="38" spans="1:8" x14ac:dyDescent="0.2">
      <c r="A38" s="46"/>
      <c r="B38" s="39" t="s">
        <v>7</v>
      </c>
      <c r="C38" s="39">
        <v>4205</v>
      </c>
      <c r="D38" s="39">
        <v>3123883</v>
      </c>
      <c r="E38" s="20">
        <v>0</v>
      </c>
      <c r="F38" s="21">
        <v>0</v>
      </c>
      <c r="G38" s="38">
        <f t="shared" ref="G38:G40" si="31">C38+E38</f>
        <v>4205</v>
      </c>
      <c r="H38" s="50">
        <f t="shared" ref="H38:H40" si="32">D38+F38</f>
        <v>3123883</v>
      </c>
    </row>
    <row r="39" spans="1:8" x14ac:dyDescent="0.2">
      <c r="A39" s="46"/>
      <c r="B39" s="39" t="s">
        <v>8</v>
      </c>
      <c r="C39" s="39">
        <v>4205</v>
      </c>
      <c r="D39" s="39">
        <v>3123883</v>
      </c>
      <c r="E39" s="20">
        <v>0</v>
      </c>
      <c r="F39" s="21">
        <v>0</v>
      </c>
      <c r="G39" s="38">
        <f t="shared" si="31"/>
        <v>4205</v>
      </c>
      <c r="H39" s="50">
        <f t="shared" si="32"/>
        <v>3123883</v>
      </c>
    </row>
    <row r="40" spans="1:8" x14ac:dyDescent="0.2">
      <c r="A40" s="46"/>
      <c r="B40" s="39" t="s">
        <v>9</v>
      </c>
      <c r="C40" s="39">
        <v>4204</v>
      </c>
      <c r="D40" s="39">
        <v>3123877</v>
      </c>
      <c r="E40" s="20">
        <v>0</v>
      </c>
      <c r="F40" s="21">
        <v>0</v>
      </c>
      <c r="G40" s="38">
        <f t="shared" si="31"/>
        <v>4204</v>
      </c>
      <c r="H40" s="50">
        <f t="shared" si="32"/>
        <v>3123877</v>
      </c>
    </row>
    <row r="41" spans="1:8" x14ac:dyDescent="0.2">
      <c r="A41" s="114" t="s">
        <v>33</v>
      </c>
      <c r="B41" s="227" t="s">
        <v>34</v>
      </c>
      <c r="C41" s="228"/>
      <c r="D41" s="228"/>
      <c r="E41" s="228"/>
      <c r="F41" s="228"/>
      <c r="G41" s="228"/>
      <c r="H41" s="229"/>
    </row>
    <row r="42" spans="1:8" x14ac:dyDescent="0.2">
      <c r="A42" s="46"/>
      <c r="B42" s="48" t="s">
        <v>132</v>
      </c>
      <c r="C42" s="31">
        <f>SUM(C43:C46)</f>
        <v>32981</v>
      </c>
      <c r="D42" s="32">
        <f>SUM(D43:D46)</f>
        <v>20789894</v>
      </c>
      <c r="E42" s="31">
        <f t="shared" ref="E42" si="33">SUM(E43:E46)</f>
        <v>-3690</v>
      </c>
      <c r="F42" s="32">
        <f t="shared" ref="F42" si="34">SUM(F43:F46)</f>
        <v>-2537127.02</v>
      </c>
      <c r="G42" s="31">
        <f t="shared" ref="G42" si="35">SUM(G43:G46)</f>
        <v>29291</v>
      </c>
      <c r="H42" s="32">
        <f t="shared" ref="H42" si="36">SUM(H43:H46)</f>
        <v>18252766.98</v>
      </c>
    </row>
    <row r="43" spans="1:8" x14ac:dyDescent="0.2">
      <c r="A43" s="46"/>
      <c r="B43" s="39" t="s">
        <v>13</v>
      </c>
      <c r="C43" s="39">
        <v>4799</v>
      </c>
      <c r="D43" s="39">
        <v>3323519</v>
      </c>
      <c r="E43" s="40">
        <v>-3690</v>
      </c>
      <c r="F43" s="41">
        <v>-2537127.02</v>
      </c>
      <c r="G43" s="38">
        <f>C43+E43</f>
        <v>1109</v>
      </c>
      <c r="H43" s="50">
        <f>D43+F43</f>
        <v>786391.98</v>
      </c>
    </row>
    <row r="44" spans="1:8" x14ac:dyDescent="0.2">
      <c r="A44" s="46"/>
      <c r="B44" s="39" t="s">
        <v>7</v>
      </c>
      <c r="C44" s="39">
        <v>8246</v>
      </c>
      <c r="D44" s="39">
        <v>5197474</v>
      </c>
      <c r="E44" s="20">
        <v>0</v>
      </c>
      <c r="F44" s="21">
        <v>0</v>
      </c>
      <c r="G44" s="38">
        <f t="shared" ref="G44:G46" si="37">C44+E44</f>
        <v>8246</v>
      </c>
      <c r="H44" s="50">
        <f t="shared" ref="H44:H46" si="38">D44+F44</f>
        <v>5197474</v>
      </c>
    </row>
    <row r="45" spans="1:8" x14ac:dyDescent="0.2">
      <c r="A45" s="46"/>
      <c r="B45" s="39" t="s">
        <v>8</v>
      </c>
      <c r="C45" s="39">
        <v>9970</v>
      </c>
      <c r="D45" s="39">
        <v>6134452</v>
      </c>
      <c r="E45" s="20">
        <v>0</v>
      </c>
      <c r="F45" s="21">
        <v>0</v>
      </c>
      <c r="G45" s="38">
        <f t="shared" si="37"/>
        <v>9970</v>
      </c>
      <c r="H45" s="50">
        <f t="shared" si="38"/>
        <v>6134452</v>
      </c>
    </row>
    <row r="46" spans="1:8" x14ac:dyDescent="0.2">
      <c r="A46" s="46"/>
      <c r="B46" s="39" t="s">
        <v>9</v>
      </c>
      <c r="C46" s="39">
        <v>9966</v>
      </c>
      <c r="D46" s="39">
        <v>6134449</v>
      </c>
      <c r="E46" s="20">
        <v>0</v>
      </c>
      <c r="F46" s="21">
        <v>0</v>
      </c>
      <c r="G46" s="38">
        <f t="shared" si="37"/>
        <v>9966</v>
      </c>
      <c r="H46" s="50">
        <f t="shared" si="38"/>
        <v>6134449</v>
      </c>
    </row>
    <row r="47" spans="1:8" x14ac:dyDescent="0.2">
      <c r="A47" s="114" t="s">
        <v>35</v>
      </c>
      <c r="B47" s="227" t="s">
        <v>36</v>
      </c>
      <c r="C47" s="228"/>
      <c r="D47" s="228"/>
      <c r="E47" s="228"/>
      <c r="F47" s="228"/>
      <c r="G47" s="228"/>
      <c r="H47" s="229"/>
    </row>
    <row r="48" spans="1:8" x14ac:dyDescent="0.2">
      <c r="A48" s="46"/>
      <c r="B48" s="48" t="s">
        <v>132</v>
      </c>
      <c r="C48" s="31">
        <f>SUM(C49:C52)</f>
        <v>23128</v>
      </c>
      <c r="D48" s="32">
        <f>SUM(D49:D52)</f>
        <v>16258368</v>
      </c>
      <c r="E48" s="31">
        <f t="shared" ref="E48" si="39">SUM(E49:E52)</f>
        <v>-295</v>
      </c>
      <c r="F48" s="32">
        <f t="shared" ref="F48" si="40">SUM(F49:F52)</f>
        <v>-366227.14</v>
      </c>
      <c r="G48" s="31">
        <f t="shared" ref="G48" si="41">SUM(G49:G52)</f>
        <v>22833</v>
      </c>
      <c r="H48" s="32">
        <f t="shared" ref="H48" si="42">SUM(H49:H52)</f>
        <v>15892140.859999999</v>
      </c>
    </row>
    <row r="49" spans="1:8" x14ac:dyDescent="0.2">
      <c r="A49" s="46"/>
      <c r="B49" s="39" t="s">
        <v>13</v>
      </c>
      <c r="C49" s="39">
        <v>4086</v>
      </c>
      <c r="D49" s="39">
        <v>3142088</v>
      </c>
      <c r="E49" s="40">
        <v>-295</v>
      </c>
      <c r="F49" s="41">
        <v>-366227.14</v>
      </c>
      <c r="G49" s="38">
        <f>C49+E49</f>
        <v>3791</v>
      </c>
      <c r="H49" s="50">
        <f>D49+F49</f>
        <v>2775860.86</v>
      </c>
    </row>
    <row r="50" spans="1:8" x14ac:dyDescent="0.2">
      <c r="A50" s="46"/>
      <c r="B50" s="39" t="s">
        <v>7</v>
      </c>
      <c r="C50" s="39">
        <v>5783</v>
      </c>
      <c r="D50" s="39">
        <v>4064592</v>
      </c>
      <c r="E50" s="20">
        <v>0</v>
      </c>
      <c r="F50" s="21">
        <v>0</v>
      </c>
      <c r="G50" s="38">
        <f t="shared" ref="G50:G52" si="43">C50+E50</f>
        <v>5783</v>
      </c>
      <c r="H50" s="50">
        <f t="shared" ref="H50:H52" si="44">D50+F50</f>
        <v>4064592</v>
      </c>
    </row>
    <row r="51" spans="1:8" x14ac:dyDescent="0.2">
      <c r="A51" s="46"/>
      <c r="B51" s="39" t="s">
        <v>8</v>
      </c>
      <c r="C51" s="39">
        <v>6632</v>
      </c>
      <c r="D51" s="39">
        <v>4525843</v>
      </c>
      <c r="E51" s="20">
        <v>0</v>
      </c>
      <c r="F51" s="21">
        <v>0</v>
      </c>
      <c r="G51" s="38">
        <f t="shared" si="43"/>
        <v>6632</v>
      </c>
      <c r="H51" s="50">
        <f t="shared" si="44"/>
        <v>4525843</v>
      </c>
    </row>
    <row r="52" spans="1:8" x14ac:dyDescent="0.2">
      <c r="A52" s="46"/>
      <c r="B52" s="39" t="s">
        <v>9</v>
      </c>
      <c r="C52" s="39">
        <v>6627</v>
      </c>
      <c r="D52" s="39">
        <v>4525845</v>
      </c>
      <c r="E52" s="20">
        <v>0</v>
      </c>
      <c r="F52" s="21">
        <v>0</v>
      </c>
      <c r="G52" s="38">
        <f t="shared" si="43"/>
        <v>6627</v>
      </c>
      <c r="H52" s="50">
        <f t="shared" si="44"/>
        <v>4525845</v>
      </c>
    </row>
    <row r="53" spans="1:8" x14ac:dyDescent="0.2">
      <c r="A53" s="114" t="s">
        <v>39</v>
      </c>
      <c r="B53" s="227" t="s">
        <v>40</v>
      </c>
      <c r="C53" s="228"/>
      <c r="D53" s="228"/>
      <c r="E53" s="228"/>
      <c r="F53" s="228"/>
      <c r="G53" s="228"/>
      <c r="H53" s="229"/>
    </row>
    <row r="54" spans="1:8" x14ac:dyDescent="0.2">
      <c r="A54" s="46"/>
      <c r="B54" s="48" t="s">
        <v>132</v>
      </c>
      <c r="C54" s="31">
        <f>SUM(C55:C58)</f>
        <v>10235</v>
      </c>
      <c r="D54" s="32">
        <f>SUM(D55:D58)</f>
        <v>6728483</v>
      </c>
      <c r="E54" s="31">
        <f t="shared" ref="E54" si="45">SUM(E55:E58)</f>
        <v>-800</v>
      </c>
      <c r="F54" s="32">
        <f t="shared" ref="F54" si="46">SUM(F55:F58)</f>
        <v>-867534.22</v>
      </c>
      <c r="G54" s="31">
        <f t="shared" ref="G54" si="47">SUM(G55:G58)</f>
        <v>9435</v>
      </c>
      <c r="H54" s="32">
        <f t="shared" ref="H54" si="48">SUM(H55:H58)</f>
        <v>5860948.7800000003</v>
      </c>
    </row>
    <row r="55" spans="1:8" x14ac:dyDescent="0.2">
      <c r="A55" s="46"/>
      <c r="B55" s="39" t="s">
        <v>13</v>
      </c>
      <c r="C55" s="39">
        <v>2560</v>
      </c>
      <c r="D55" s="39">
        <v>1682121</v>
      </c>
      <c r="E55" s="40">
        <v>-800</v>
      </c>
      <c r="F55" s="41">
        <v>-867534.22</v>
      </c>
      <c r="G55" s="38">
        <f>C55+E55</f>
        <v>1760</v>
      </c>
      <c r="H55" s="50">
        <f>D55+F55</f>
        <v>814586.78</v>
      </c>
    </row>
    <row r="56" spans="1:8" x14ac:dyDescent="0.2">
      <c r="A56" s="46"/>
      <c r="B56" s="39" t="s">
        <v>7</v>
      </c>
      <c r="C56" s="39">
        <v>2560</v>
      </c>
      <c r="D56" s="39">
        <v>1682121</v>
      </c>
      <c r="E56" s="20">
        <v>0</v>
      </c>
      <c r="F56" s="21">
        <v>0</v>
      </c>
      <c r="G56" s="38">
        <f t="shared" ref="G56:G58" si="49">C56+E56</f>
        <v>2560</v>
      </c>
      <c r="H56" s="50">
        <f t="shared" ref="H56:H58" si="50">D56+F56</f>
        <v>1682121</v>
      </c>
    </row>
    <row r="57" spans="1:8" x14ac:dyDescent="0.2">
      <c r="A57" s="46"/>
      <c r="B57" s="39" t="s">
        <v>8</v>
      </c>
      <c r="C57" s="39">
        <v>2560</v>
      </c>
      <c r="D57" s="39">
        <v>1682121</v>
      </c>
      <c r="E57" s="20">
        <v>0</v>
      </c>
      <c r="F57" s="21">
        <v>0</v>
      </c>
      <c r="G57" s="38">
        <f t="shared" si="49"/>
        <v>2560</v>
      </c>
      <c r="H57" s="50">
        <f t="shared" si="50"/>
        <v>1682121</v>
      </c>
    </row>
    <row r="58" spans="1:8" x14ac:dyDescent="0.2">
      <c r="A58" s="46"/>
      <c r="B58" s="39" t="s">
        <v>9</v>
      </c>
      <c r="C58" s="39">
        <v>2555</v>
      </c>
      <c r="D58" s="39">
        <v>1682120</v>
      </c>
      <c r="E58" s="20">
        <v>0</v>
      </c>
      <c r="F58" s="21">
        <v>0</v>
      </c>
      <c r="G58" s="38">
        <f t="shared" si="49"/>
        <v>2555</v>
      </c>
      <c r="H58" s="50">
        <f t="shared" si="50"/>
        <v>1682120</v>
      </c>
    </row>
    <row r="59" spans="1:8" x14ac:dyDescent="0.2">
      <c r="A59" s="114" t="s">
        <v>41</v>
      </c>
      <c r="B59" s="227" t="s">
        <v>42</v>
      </c>
      <c r="C59" s="228"/>
      <c r="D59" s="228"/>
      <c r="E59" s="228"/>
      <c r="F59" s="228"/>
      <c r="G59" s="228"/>
      <c r="H59" s="229"/>
    </row>
    <row r="60" spans="1:8" x14ac:dyDescent="0.2">
      <c r="A60" s="46"/>
      <c r="B60" s="48" t="s">
        <v>132</v>
      </c>
      <c r="C60" s="31">
        <f>SUM(C61:C64)</f>
        <v>13082</v>
      </c>
      <c r="D60" s="32">
        <f>SUM(D61:D64)</f>
        <v>9241412</v>
      </c>
      <c r="E60" s="31">
        <f t="shared" ref="E60" si="51">SUM(E61:E64)</f>
        <v>-702</v>
      </c>
      <c r="F60" s="32">
        <f t="shared" ref="F60" si="52">SUM(F61:F64)</f>
        <v>-568866.73</v>
      </c>
      <c r="G60" s="31">
        <f t="shared" ref="G60" si="53">SUM(G61:G64)</f>
        <v>12380</v>
      </c>
      <c r="H60" s="32">
        <f t="shared" ref="H60" si="54">SUM(H61:H64)</f>
        <v>8672545.2699999996</v>
      </c>
    </row>
    <row r="61" spans="1:8" x14ac:dyDescent="0.2">
      <c r="A61" s="46"/>
      <c r="B61" s="39" t="s">
        <v>13</v>
      </c>
      <c r="C61" s="39">
        <v>3271</v>
      </c>
      <c r="D61" s="39">
        <v>2310353</v>
      </c>
      <c r="E61" s="40">
        <v>-702</v>
      </c>
      <c r="F61" s="41">
        <v>-568866.73</v>
      </c>
      <c r="G61" s="38">
        <f>C61+E61</f>
        <v>2569</v>
      </c>
      <c r="H61" s="50">
        <f>D61+F61</f>
        <v>1741486.27</v>
      </c>
    </row>
    <row r="62" spans="1:8" x14ac:dyDescent="0.2">
      <c r="A62" s="46"/>
      <c r="B62" s="39" t="s">
        <v>7</v>
      </c>
      <c r="C62" s="39">
        <v>3271</v>
      </c>
      <c r="D62" s="39">
        <v>2310353</v>
      </c>
      <c r="E62" s="20">
        <v>0</v>
      </c>
      <c r="F62" s="21">
        <v>0</v>
      </c>
      <c r="G62" s="38">
        <f t="shared" ref="G62:G64" si="55">C62+E62</f>
        <v>3271</v>
      </c>
      <c r="H62" s="50">
        <f t="shared" ref="H62:H64" si="56">D62+F62</f>
        <v>2310353</v>
      </c>
    </row>
    <row r="63" spans="1:8" x14ac:dyDescent="0.2">
      <c r="A63" s="46"/>
      <c r="B63" s="39" t="s">
        <v>8</v>
      </c>
      <c r="C63" s="39">
        <v>3271</v>
      </c>
      <c r="D63" s="39">
        <v>2310353</v>
      </c>
      <c r="E63" s="20">
        <v>0</v>
      </c>
      <c r="F63" s="21">
        <v>0</v>
      </c>
      <c r="G63" s="38">
        <f t="shared" si="55"/>
        <v>3271</v>
      </c>
      <c r="H63" s="50">
        <f t="shared" si="56"/>
        <v>2310353</v>
      </c>
    </row>
    <row r="64" spans="1:8" x14ac:dyDescent="0.2">
      <c r="A64" s="46"/>
      <c r="B64" s="39" t="s">
        <v>9</v>
      </c>
      <c r="C64" s="39">
        <v>3269</v>
      </c>
      <c r="D64" s="39">
        <v>2310353</v>
      </c>
      <c r="E64" s="20">
        <v>0</v>
      </c>
      <c r="F64" s="21">
        <v>0</v>
      </c>
      <c r="G64" s="38">
        <f t="shared" si="55"/>
        <v>3269</v>
      </c>
      <c r="H64" s="50">
        <f t="shared" si="56"/>
        <v>2310353</v>
      </c>
    </row>
    <row r="65" spans="1:8" x14ac:dyDescent="0.2">
      <c r="A65" s="114" t="s">
        <v>43</v>
      </c>
      <c r="B65" s="227" t="s">
        <v>44</v>
      </c>
      <c r="C65" s="228"/>
      <c r="D65" s="228"/>
      <c r="E65" s="228"/>
      <c r="F65" s="228"/>
      <c r="G65" s="228"/>
      <c r="H65" s="229"/>
    </row>
    <row r="66" spans="1:8" x14ac:dyDescent="0.2">
      <c r="A66" s="46"/>
      <c r="B66" s="48" t="s">
        <v>132</v>
      </c>
      <c r="C66" s="31">
        <f>SUM(C67:C70)</f>
        <v>13879</v>
      </c>
      <c r="D66" s="32">
        <f>SUM(D67:D70)</f>
        <v>10511764</v>
      </c>
      <c r="E66" s="31">
        <f t="shared" ref="E66" si="57">SUM(E67:E70)</f>
        <v>-1812</v>
      </c>
      <c r="F66" s="32">
        <f t="shared" ref="F66" si="58">SUM(F67:F70)</f>
        <v>-1396327.23</v>
      </c>
      <c r="G66" s="31">
        <f t="shared" ref="G66" si="59">SUM(G67:G70)</f>
        <v>12067</v>
      </c>
      <c r="H66" s="32">
        <f t="shared" ref="H66" si="60">SUM(H67:H70)</f>
        <v>9115436.7699999996</v>
      </c>
    </row>
    <row r="67" spans="1:8" x14ac:dyDescent="0.2">
      <c r="A67" s="46"/>
      <c r="B67" s="39" t="s">
        <v>13</v>
      </c>
      <c r="C67" s="39">
        <v>3469</v>
      </c>
      <c r="D67" s="39">
        <v>2627942</v>
      </c>
      <c r="E67" s="40">
        <v>-1812</v>
      </c>
      <c r="F67" s="41">
        <v>-1396327.23</v>
      </c>
      <c r="G67" s="38">
        <f>C67+E67</f>
        <v>1657</v>
      </c>
      <c r="H67" s="50">
        <f>D67+F67</f>
        <v>1231614.77</v>
      </c>
    </row>
    <row r="68" spans="1:8" x14ac:dyDescent="0.2">
      <c r="A68" s="46"/>
      <c r="B68" s="39" t="s">
        <v>7</v>
      </c>
      <c r="C68" s="39">
        <v>3469</v>
      </c>
      <c r="D68" s="39">
        <v>2627942</v>
      </c>
      <c r="E68" s="20">
        <v>0</v>
      </c>
      <c r="F68" s="21">
        <v>0</v>
      </c>
      <c r="G68" s="38">
        <f t="shared" ref="G68:G70" si="61">C68+E68</f>
        <v>3469</v>
      </c>
      <c r="H68" s="50">
        <f t="shared" ref="H68:H70" si="62">D68+F68</f>
        <v>2627942</v>
      </c>
    </row>
    <row r="69" spans="1:8" x14ac:dyDescent="0.2">
      <c r="A69" s="46"/>
      <c r="B69" s="39" t="s">
        <v>8</v>
      </c>
      <c r="C69" s="39">
        <v>3469</v>
      </c>
      <c r="D69" s="39">
        <v>2627942</v>
      </c>
      <c r="E69" s="20">
        <v>0</v>
      </c>
      <c r="F69" s="21">
        <v>0</v>
      </c>
      <c r="G69" s="38">
        <f t="shared" si="61"/>
        <v>3469</v>
      </c>
      <c r="H69" s="50">
        <f t="shared" si="62"/>
        <v>2627942</v>
      </c>
    </row>
    <row r="70" spans="1:8" x14ac:dyDescent="0.2">
      <c r="A70" s="46"/>
      <c r="B70" s="39" t="s">
        <v>9</v>
      </c>
      <c r="C70" s="39">
        <v>3472</v>
      </c>
      <c r="D70" s="39">
        <v>2627938</v>
      </c>
      <c r="E70" s="20">
        <v>0</v>
      </c>
      <c r="F70" s="21">
        <v>0</v>
      </c>
      <c r="G70" s="38">
        <f t="shared" si="61"/>
        <v>3472</v>
      </c>
      <c r="H70" s="50">
        <f t="shared" si="62"/>
        <v>2627938</v>
      </c>
    </row>
    <row r="71" spans="1:8" x14ac:dyDescent="0.2">
      <c r="A71" s="114" t="s">
        <v>45</v>
      </c>
      <c r="B71" s="227" t="s">
        <v>46</v>
      </c>
      <c r="C71" s="228"/>
      <c r="D71" s="228"/>
      <c r="E71" s="228"/>
      <c r="F71" s="228"/>
      <c r="G71" s="228"/>
      <c r="H71" s="229"/>
    </row>
    <row r="72" spans="1:8" x14ac:dyDescent="0.2">
      <c r="A72" s="46"/>
      <c r="B72" s="48" t="s">
        <v>132</v>
      </c>
      <c r="C72" s="31">
        <f>SUM(C73:C76)</f>
        <v>19101</v>
      </c>
      <c r="D72" s="32">
        <f>SUM(D73:D76)</f>
        <v>13557272</v>
      </c>
      <c r="E72" s="31">
        <f t="shared" ref="E72" si="63">SUM(E73:E76)</f>
        <v>-3498</v>
      </c>
      <c r="F72" s="32">
        <f t="shared" ref="F72" si="64">SUM(F73:F76)</f>
        <v>-2728183.58</v>
      </c>
      <c r="G72" s="31">
        <f t="shared" ref="G72" si="65">SUM(G73:G76)</f>
        <v>15603</v>
      </c>
      <c r="H72" s="32">
        <f t="shared" ref="H72" si="66">SUM(H73:H76)</f>
        <v>10829088.42</v>
      </c>
    </row>
    <row r="73" spans="1:8" x14ac:dyDescent="0.2">
      <c r="A73" s="46"/>
      <c r="B73" s="39" t="s">
        <v>13</v>
      </c>
      <c r="C73" s="39">
        <v>4775</v>
      </c>
      <c r="D73" s="39">
        <v>3389319</v>
      </c>
      <c r="E73" s="40">
        <v>-3498</v>
      </c>
      <c r="F73" s="41">
        <v>-2728183.58</v>
      </c>
      <c r="G73" s="38">
        <f>C73+E73</f>
        <v>1277</v>
      </c>
      <c r="H73" s="50">
        <f>D73+F73</f>
        <v>661135.41999999993</v>
      </c>
    </row>
    <row r="74" spans="1:8" x14ac:dyDescent="0.2">
      <c r="A74" s="46"/>
      <c r="B74" s="39" t="s">
        <v>7</v>
      </c>
      <c r="C74" s="39">
        <v>4775</v>
      </c>
      <c r="D74" s="39">
        <v>3389319</v>
      </c>
      <c r="E74" s="20">
        <v>0</v>
      </c>
      <c r="F74" s="21">
        <v>0</v>
      </c>
      <c r="G74" s="38">
        <f t="shared" ref="G74:G76" si="67">C74+E74</f>
        <v>4775</v>
      </c>
      <c r="H74" s="50">
        <f t="shared" ref="H74:H76" si="68">D74+F74</f>
        <v>3389319</v>
      </c>
    </row>
    <row r="75" spans="1:8" x14ac:dyDescent="0.2">
      <c r="A75" s="46"/>
      <c r="B75" s="39" t="s">
        <v>8</v>
      </c>
      <c r="C75" s="39">
        <v>4775</v>
      </c>
      <c r="D75" s="39">
        <v>3389319</v>
      </c>
      <c r="E75" s="20">
        <v>0</v>
      </c>
      <c r="F75" s="21">
        <v>0</v>
      </c>
      <c r="G75" s="38">
        <f t="shared" si="67"/>
        <v>4775</v>
      </c>
      <c r="H75" s="50">
        <f t="shared" si="68"/>
        <v>3389319</v>
      </c>
    </row>
    <row r="76" spans="1:8" x14ac:dyDescent="0.2">
      <c r="A76" s="46"/>
      <c r="B76" s="39" t="s">
        <v>9</v>
      </c>
      <c r="C76" s="39">
        <v>4776</v>
      </c>
      <c r="D76" s="39">
        <v>3389315</v>
      </c>
      <c r="E76" s="20">
        <v>0</v>
      </c>
      <c r="F76" s="21">
        <v>0</v>
      </c>
      <c r="G76" s="38">
        <f t="shared" si="67"/>
        <v>4776</v>
      </c>
      <c r="H76" s="50">
        <f t="shared" si="68"/>
        <v>3389315</v>
      </c>
    </row>
    <row r="77" spans="1:8" x14ac:dyDescent="0.2">
      <c r="A77" s="114" t="s">
        <v>47</v>
      </c>
      <c r="B77" s="227" t="s">
        <v>48</v>
      </c>
      <c r="C77" s="228"/>
      <c r="D77" s="228"/>
      <c r="E77" s="228"/>
      <c r="F77" s="228"/>
      <c r="G77" s="228"/>
      <c r="H77" s="229"/>
    </row>
    <row r="78" spans="1:8" x14ac:dyDescent="0.2">
      <c r="A78" s="46"/>
      <c r="B78" s="48" t="s">
        <v>132</v>
      </c>
      <c r="C78" s="31">
        <f>SUM(C79:C82)</f>
        <v>9793</v>
      </c>
      <c r="D78" s="32">
        <f>SUM(D79:D82)</f>
        <v>7263615</v>
      </c>
      <c r="E78" s="31">
        <f t="shared" ref="E78" si="69">SUM(E79:E82)</f>
        <v>-1683</v>
      </c>
      <c r="F78" s="32">
        <f t="shared" ref="F78" si="70">SUM(F79:F82)</f>
        <v>-1300397.3600000001</v>
      </c>
      <c r="G78" s="31">
        <f t="shared" ref="G78" si="71">SUM(G79:G82)</f>
        <v>8110</v>
      </c>
      <c r="H78" s="32">
        <f t="shared" ref="H78" si="72">SUM(H79:H82)</f>
        <v>5963217.6399999997</v>
      </c>
    </row>
    <row r="79" spans="1:8" x14ac:dyDescent="0.2">
      <c r="A79" s="46"/>
      <c r="B79" s="39" t="s">
        <v>13</v>
      </c>
      <c r="C79" s="39">
        <v>2448</v>
      </c>
      <c r="D79" s="39">
        <v>1815904</v>
      </c>
      <c r="E79" s="40">
        <v>-1683</v>
      </c>
      <c r="F79" s="41">
        <v>-1300397.3600000001</v>
      </c>
      <c r="G79" s="38">
        <f>C79+E79</f>
        <v>765</v>
      </c>
      <c r="H79" s="50">
        <f>D79+F79</f>
        <v>515506.6399999999</v>
      </c>
    </row>
    <row r="80" spans="1:8" x14ac:dyDescent="0.2">
      <c r="A80" s="46"/>
      <c r="B80" s="39" t="s">
        <v>7</v>
      </c>
      <c r="C80" s="39">
        <v>2448</v>
      </c>
      <c r="D80" s="39">
        <v>1815904</v>
      </c>
      <c r="E80" s="20">
        <v>0</v>
      </c>
      <c r="F80" s="21">
        <v>0</v>
      </c>
      <c r="G80" s="38">
        <f t="shared" ref="G80:G82" si="73">C80+E80</f>
        <v>2448</v>
      </c>
      <c r="H80" s="50">
        <f t="shared" ref="H80:H82" si="74">D80+F80</f>
        <v>1815904</v>
      </c>
    </row>
    <row r="81" spans="1:8" x14ac:dyDescent="0.2">
      <c r="A81" s="46"/>
      <c r="B81" s="39" t="s">
        <v>8</v>
      </c>
      <c r="C81" s="39">
        <v>2448</v>
      </c>
      <c r="D81" s="39">
        <v>1815904</v>
      </c>
      <c r="E81" s="20">
        <v>0</v>
      </c>
      <c r="F81" s="21">
        <v>0</v>
      </c>
      <c r="G81" s="38">
        <f t="shared" si="73"/>
        <v>2448</v>
      </c>
      <c r="H81" s="50">
        <f t="shared" si="74"/>
        <v>1815904</v>
      </c>
    </row>
    <row r="82" spans="1:8" x14ac:dyDescent="0.2">
      <c r="A82" s="46"/>
      <c r="B82" s="39" t="s">
        <v>9</v>
      </c>
      <c r="C82" s="39">
        <v>2449</v>
      </c>
      <c r="D82" s="39">
        <v>1815903</v>
      </c>
      <c r="E82" s="20">
        <v>0</v>
      </c>
      <c r="F82" s="21">
        <v>0</v>
      </c>
      <c r="G82" s="38">
        <f t="shared" si="73"/>
        <v>2449</v>
      </c>
      <c r="H82" s="50">
        <f t="shared" si="74"/>
        <v>1815903</v>
      </c>
    </row>
    <row r="83" spans="1:8" x14ac:dyDescent="0.2">
      <c r="A83" s="114" t="s">
        <v>55</v>
      </c>
      <c r="B83" s="227" t="s">
        <v>56</v>
      </c>
      <c r="C83" s="228"/>
      <c r="D83" s="228"/>
      <c r="E83" s="228"/>
      <c r="F83" s="228"/>
      <c r="G83" s="228"/>
      <c r="H83" s="229"/>
    </row>
    <row r="84" spans="1:8" x14ac:dyDescent="0.2">
      <c r="A84" s="46"/>
      <c r="B84" s="48" t="s">
        <v>132</v>
      </c>
      <c r="C84" s="31">
        <f>SUM(C85:C88)</f>
        <v>22992</v>
      </c>
      <c r="D84" s="32">
        <f>SUM(D85:D88)</f>
        <v>17587046</v>
      </c>
      <c r="E84" s="31">
        <f t="shared" ref="E84" si="75">SUM(E85:E88)</f>
        <v>-3237</v>
      </c>
      <c r="F84" s="32">
        <f t="shared" ref="F84" si="76">SUM(F85:F88)</f>
        <v>-2911157.26</v>
      </c>
      <c r="G84" s="31">
        <f t="shared" ref="G84" si="77">SUM(G85:G88)</f>
        <v>19755</v>
      </c>
      <c r="H84" s="32">
        <f t="shared" ref="H84" si="78">SUM(H85:H88)</f>
        <v>14675888.74</v>
      </c>
    </row>
    <row r="85" spans="1:8" x14ac:dyDescent="0.2">
      <c r="A85" s="46"/>
      <c r="B85" s="39" t="s">
        <v>13</v>
      </c>
      <c r="C85" s="39">
        <v>5749</v>
      </c>
      <c r="D85" s="39">
        <v>4396762</v>
      </c>
      <c r="E85" s="40">
        <v>-3237</v>
      </c>
      <c r="F85" s="41">
        <v>-2911157.26</v>
      </c>
      <c r="G85" s="38">
        <f>C85+E85</f>
        <v>2512</v>
      </c>
      <c r="H85" s="50">
        <f>D85+F85</f>
        <v>1485604.7400000002</v>
      </c>
    </row>
    <row r="86" spans="1:8" x14ac:dyDescent="0.2">
      <c r="A86" s="46"/>
      <c r="B86" s="39" t="s">
        <v>7</v>
      </c>
      <c r="C86" s="39">
        <v>5749</v>
      </c>
      <c r="D86" s="39">
        <v>4396762</v>
      </c>
      <c r="E86" s="20">
        <v>0</v>
      </c>
      <c r="F86" s="21">
        <v>0</v>
      </c>
      <c r="G86" s="38">
        <f t="shared" ref="G86:G88" si="79">C86+E86</f>
        <v>5749</v>
      </c>
      <c r="H86" s="50">
        <f t="shared" ref="H86:H88" si="80">D86+F86</f>
        <v>4396762</v>
      </c>
    </row>
    <row r="87" spans="1:8" x14ac:dyDescent="0.2">
      <c r="A87" s="46"/>
      <c r="B87" s="39" t="s">
        <v>8</v>
      </c>
      <c r="C87" s="39">
        <v>5749</v>
      </c>
      <c r="D87" s="39">
        <v>4396762</v>
      </c>
      <c r="E87" s="20">
        <v>0</v>
      </c>
      <c r="F87" s="21">
        <v>0</v>
      </c>
      <c r="G87" s="38">
        <f t="shared" si="79"/>
        <v>5749</v>
      </c>
      <c r="H87" s="50">
        <f t="shared" si="80"/>
        <v>4396762</v>
      </c>
    </row>
    <row r="88" spans="1:8" x14ac:dyDescent="0.2">
      <c r="A88" s="46"/>
      <c r="B88" s="39" t="s">
        <v>9</v>
      </c>
      <c r="C88" s="39">
        <v>5745</v>
      </c>
      <c r="D88" s="39">
        <v>4396760</v>
      </c>
      <c r="E88" s="20">
        <v>0</v>
      </c>
      <c r="F88" s="21">
        <v>0</v>
      </c>
      <c r="G88" s="38">
        <f t="shared" si="79"/>
        <v>5745</v>
      </c>
      <c r="H88" s="50">
        <f t="shared" si="80"/>
        <v>4396760</v>
      </c>
    </row>
    <row r="89" spans="1:8" x14ac:dyDescent="0.2">
      <c r="A89" s="114" t="s">
        <v>57</v>
      </c>
      <c r="B89" s="227" t="s">
        <v>58</v>
      </c>
      <c r="C89" s="228"/>
      <c r="D89" s="228"/>
      <c r="E89" s="228"/>
      <c r="F89" s="228"/>
      <c r="G89" s="228"/>
      <c r="H89" s="229"/>
    </row>
    <row r="90" spans="1:8" x14ac:dyDescent="0.2">
      <c r="A90" s="46"/>
      <c r="B90" s="48" t="s">
        <v>132</v>
      </c>
      <c r="C90" s="31">
        <f>SUM(C91:C94)</f>
        <v>12560</v>
      </c>
      <c r="D90" s="32">
        <f>SUM(D91:D94)</f>
        <v>8402992</v>
      </c>
      <c r="E90" s="31">
        <f t="shared" ref="E90" si="81">SUM(E91:E94)</f>
        <v>-911</v>
      </c>
      <c r="F90" s="32">
        <f t="shared" ref="F90" si="82">SUM(F91:F94)</f>
        <v>-813836.43</v>
      </c>
      <c r="G90" s="31">
        <f t="shared" ref="G90" si="83">SUM(G91:G94)</f>
        <v>11649</v>
      </c>
      <c r="H90" s="32">
        <f t="shared" ref="H90" si="84">SUM(H91:H94)</f>
        <v>7589155.5700000003</v>
      </c>
    </row>
    <row r="91" spans="1:8" x14ac:dyDescent="0.2">
      <c r="A91" s="46"/>
      <c r="B91" s="39" t="s">
        <v>13</v>
      </c>
      <c r="C91" s="39">
        <v>3140</v>
      </c>
      <c r="D91" s="39">
        <v>2100748</v>
      </c>
      <c r="E91" s="40">
        <v>-911</v>
      </c>
      <c r="F91" s="41">
        <v>-813836.43</v>
      </c>
      <c r="G91" s="38">
        <f>C91+E91</f>
        <v>2229</v>
      </c>
      <c r="H91" s="50">
        <f>D91+F91</f>
        <v>1286911.5699999998</v>
      </c>
    </row>
    <row r="92" spans="1:8" x14ac:dyDescent="0.2">
      <c r="A92" s="46"/>
      <c r="B92" s="39" t="s">
        <v>7</v>
      </c>
      <c r="C92" s="39">
        <v>3140</v>
      </c>
      <c r="D92" s="39">
        <v>2100748</v>
      </c>
      <c r="E92" s="20">
        <v>0</v>
      </c>
      <c r="F92" s="21">
        <v>0</v>
      </c>
      <c r="G92" s="38">
        <f t="shared" ref="G92:G94" si="85">C92+E92</f>
        <v>3140</v>
      </c>
      <c r="H92" s="50">
        <f t="shared" ref="H92:H94" si="86">D92+F92</f>
        <v>2100748</v>
      </c>
    </row>
    <row r="93" spans="1:8" x14ac:dyDescent="0.2">
      <c r="A93" s="46"/>
      <c r="B93" s="39" t="s">
        <v>8</v>
      </c>
      <c r="C93" s="39">
        <v>3140</v>
      </c>
      <c r="D93" s="39">
        <v>2100748</v>
      </c>
      <c r="E93" s="20">
        <v>0</v>
      </c>
      <c r="F93" s="21">
        <v>0</v>
      </c>
      <c r="G93" s="38">
        <f t="shared" si="85"/>
        <v>3140</v>
      </c>
      <c r="H93" s="50">
        <f t="shared" si="86"/>
        <v>2100748</v>
      </c>
    </row>
    <row r="94" spans="1:8" x14ac:dyDescent="0.2">
      <c r="A94" s="46"/>
      <c r="B94" s="39" t="s">
        <v>9</v>
      </c>
      <c r="C94" s="39">
        <v>3140</v>
      </c>
      <c r="D94" s="39">
        <v>2100748</v>
      </c>
      <c r="E94" s="20">
        <v>0</v>
      </c>
      <c r="F94" s="21">
        <v>0</v>
      </c>
      <c r="G94" s="38">
        <f t="shared" si="85"/>
        <v>3140</v>
      </c>
      <c r="H94" s="50">
        <f t="shared" si="86"/>
        <v>2100748</v>
      </c>
    </row>
    <row r="95" spans="1:8" x14ac:dyDescent="0.2">
      <c r="A95" s="114" t="s">
        <v>59</v>
      </c>
      <c r="B95" s="227" t="s">
        <v>60</v>
      </c>
      <c r="C95" s="228"/>
      <c r="D95" s="228"/>
      <c r="E95" s="228"/>
      <c r="F95" s="228"/>
      <c r="G95" s="228"/>
      <c r="H95" s="229"/>
    </row>
    <row r="96" spans="1:8" x14ac:dyDescent="0.2">
      <c r="A96" s="46"/>
      <c r="B96" s="48" t="s">
        <v>132</v>
      </c>
      <c r="C96" s="31">
        <f>SUM(C97:C100)</f>
        <v>7979</v>
      </c>
      <c r="D96" s="32">
        <f>SUM(D97:D100)</f>
        <v>6112745</v>
      </c>
      <c r="E96" s="31">
        <f t="shared" ref="E96" si="87">SUM(E97:E100)</f>
        <v>-1779</v>
      </c>
      <c r="F96" s="32">
        <f t="shared" ref="F96" si="88">SUM(F97:F100)</f>
        <v>-1337016.6399999999</v>
      </c>
      <c r="G96" s="31">
        <f t="shared" ref="G96" si="89">SUM(G97:G100)</f>
        <v>6200</v>
      </c>
      <c r="H96" s="32">
        <f t="shared" ref="H96" si="90">SUM(H97:H100)</f>
        <v>4775728.3600000003</v>
      </c>
    </row>
    <row r="97" spans="1:8" x14ac:dyDescent="0.2">
      <c r="A97" s="46"/>
      <c r="B97" s="39" t="s">
        <v>13</v>
      </c>
      <c r="C97" s="39">
        <v>1995</v>
      </c>
      <c r="D97" s="39">
        <v>1528187</v>
      </c>
      <c r="E97" s="40">
        <v>-1779</v>
      </c>
      <c r="F97" s="41">
        <v>-1337016.6399999999</v>
      </c>
      <c r="G97" s="38">
        <f>C97+E97</f>
        <v>216</v>
      </c>
      <c r="H97" s="50">
        <f>D97+F97</f>
        <v>191170.3600000001</v>
      </c>
    </row>
    <row r="98" spans="1:8" x14ac:dyDescent="0.2">
      <c r="A98" s="46"/>
      <c r="B98" s="39" t="s">
        <v>7</v>
      </c>
      <c r="C98" s="39">
        <v>1995</v>
      </c>
      <c r="D98" s="39">
        <v>1528187</v>
      </c>
      <c r="E98" s="20">
        <v>0</v>
      </c>
      <c r="F98" s="21">
        <v>0</v>
      </c>
      <c r="G98" s="38">
        <f t="shared" ref="G98:G100" si="91">C98+E98</f>
        <v>1995</v>
      </c>
      <c r="H98" s="50">
        <f t="shared" ref="H98:H100" si="92">D98+F98</f>
        <v>1528187</v>
      </c>
    </row>
    <row r="99" spans="1:8" x14ac:dyDescent="0.2">
      <c r="A99" s="46"/>
      <c r="B99" s="39" t="s">
        <v>8</v>
      </c>
      <c r="C99" s="39">
        <v>1995</v>
      </c>
      <c r="D99" s="39">
        <v>1528187</v>
      </c>
      <c r="E99" s="20">
        <v>0</v>
      </c>
      <c r="F99" s="21">
        <v>0</v>
      </c>
      <c r="G99" s="38">
        <f t="shared" si="91"/>
        <v>1995</v>
      </c>
      <c r="H99" s="50">
        <f t="shared" si="92"/>
        <v>1528187</v>
      </c>
    </row>
    <row r="100" spans="1:8" x14ac:dyDescent="0.2">
      <c r="A100" s="46"/>
      <c r="B100" s="39" t="s">
        <v>9</v>
      </c>
      <c r="C100" s="39">
        <v>1994</v>
      </c>
      <c r="D100" s="39">
        <v>1528184</v>
      </c>
      <c r="E100" s="20">
        <v>0</v>
      </c>
      <c r="F100" s="21">
        <v>0</v>
      </c>
      <c r="G100" s="38">
        <f t="shared" si="91"/>
        <v>1994</v>
      </c>
      <c r="H100" s="50">
        <f t="shared" si="92"/>
        <v>1528184</v>
      </c>
    </row>
    <row r="101" spans="1:8" x14ac:dyDescent="0.2">
      <c r="A101" s="114" t="s">
        <v>139</v>
      </c>
      <c r="B101" s="227" t="s">
        <v>140</v>
      </c>
      <c r="C101" s="228"/>
      <c r="D101" s="228"/>
      <c r="E101" s="228"/>
      <c r="F101" s="228"/>
      <c r="G101" s="228"/>
      <c r="H101" s="229"/>
    </row>
    <row r="102" spans="1:8" x14ac:dyDescent="0.2">
      <c r="A102" s="46"/>
      <c r="B102" s="48" t="s">
        <v>132</v>
      </c>
      <c r="C102" s="31">
        <f>SUM(C103:C106)</f>
        <v>8132</v>
      </c>
      <c r="D102" s="32">
        <f>SUM(D103:D106)</f>
        <v>6174261</v>
      </c>
      <c r="E102" s="31">
        <f t="shared" ref="E102" si="93">SUM(E103:E106)</f>
        <v>-1331</v>
      </c>
      <c r="F102" s="32">
        <f t="shared" ref="F102" si="94">SUM(F103:F106)</f>
        <v>-1193867</v>
      </c>
      <c r="G102" s="31">
        <f t="shared" ref="G102" si="95">SUM(G103:G106)</f>
        <v>6801</v>
      </c>
      <c r="H102" s="32">
        <f t="shared" ref="H102" si="96">SUM(H103:H106)</f>
        <v>4980394</v>
      </c>
    </row>
    <row r="103" spans="1:8" x14ac:dyDescent="0.2">
      <c r="A103" s="46"/>
      <c r="B103" s="39" t="s">
        <v>13</v>
      </c>
      <c r="C103" s="39">
        <v>2034</v>
      </c>
      <c r="D103" s="39">
        <v>1543566</v>
      </c>
      <c r="E103" s="40">
        <v>-1331</v>
      </c>
      <c r="F103" s="41">
        <v>-1193867</v>
      </c>
      <c r="G103" s="38">
        <f>C103+E103</f>
        <v>703</v>
      </c>
      <c r="H103" s="50">
        <f>D103+F103</f>
        <v>349699</v>
      </c>
    </row>
    <row r="104" spans="1:8" x14ac:dyDescent="0.2">
      <c r="A104" s="46"/>
      <c r="B104" s="39" t="s">
        <v>7</v>
      </c>
      <c r="C104" s="39">
        <v>2034</v>
      </c>
      <c r="D104" s="39">
        <v>1543566</v>
      </c>
      <c r="E104" s="20">
        <v>0</v>
      </c>
      <c r="F104" s="21">
        <v>0</v>
      </c>
      <c r="G104" s="38">
        <f t="shared" ref="G104:G106" si="97">C104+E104</f>
        <v>2034</v>
      </c>
      <c r="H104" s="50">
        <f t="shared" ref="H104:H106" si="98">D104+F104</f>
        <v>1543566</v>
      </c>
    </row>
    <row r="105" spans="1:8" x14ac:dyDescent="0.2">
      <c r="A105" s="46"/>
      <c r="B105" s="39" t="s">
        <v>8</v>
      </c>
      <c r="C105" s="39">
        <v>2034</v>
      </c>
      <c r="D105" s="39">
        <v>1543566</v>
      </c>
      <c r="E105" s="20">
        <v>0</v>
      </c>
      <c r="F105" s="21">
        <v>0</v>
      </c>
      <c r="G105" s="38">
        <f t="shared" si="97"/>
        <v>2034</v>
      </c>
      <c r="H105" s="50">
        <f t="shared" si="98"/>
        <v>1543566</v>
      </c>
    </row>
    <row r="106" spans="1:8" x14ac:dyDescent="0.2">
      <c r="A106" s="46"/>
      <c r="B106" s="39" t="s">
        <v>9</v>
      </c>
      <c r="C106" s="39">
        <v>2030</v>
      </c>
      <c r="D106" s="39">
        <v>1543563</v>
      </c>
      <c r="E106" s="20">
        <v>0</v>
      </c>
      <c r="F106" s="21">
        <v>0</v>
      </c>
      <c r="G106" s="38">
        <f t="shared" si="97"/>
        <v>2030</v>
      </c>
      <c r="H106" s="50">
        <f t="shared" si="98"/>
        <v>1543563</v>
      </c>
    </row>
    <row r="107" spans="1:8" x14ac:dyDescent="0.2">
      <c r="A107" s="114" t="s">
        <v>65</v>
      </c>
      <c r="B107" s="227" t="s">
        <v>66</v>
      </c>
      <c r="C107" s="228"/>
      <c r="D107" s="228"/>
      <c r="E107" s="228"/>
      <c r="F107" s="228"/>
      <c r="G107" s="228"/>
      <c r="H107" s="229"/>
    </row>
    <row r="108" spans="1:8" x14ac:dyDescent="0.2">
      <c r="A108" s="46"/>
      <c r="B108" s="48" t="s">
        <v>132</v>
      </c>
      <c r="C108" s="31">
        <f>SUM(C109:C112)</f>
        <v>16591</v>
      </c>
      <c r="D108" s="32">
        <f>SUM(D109:D112)</f>
        <v>12797315</v>
      </c>
      <c r="E108" s="31">
        <f t="shared" ref="E108" si="99">SUM(E109:E112)</f>
        <v>-855</v>
      </c>
      <c r="F108" s="32">
        <f t="shared" ref="F108" si="100">SUM(F109:F112)</f>
        <v>-899330.18</v>
      </c>
      <c r="G108" s="31">
        <f t="shared" ref="G108" si="101">SUM(G109:G112)</f>
        <v>15736</v>
      </c>
      <c r="H108" s="32">
        <f t="shared" ref="H108" si="102">SUM(H109:H112)</f>
        <v>11897984.82</v>
      </c>
    </row>
    <row r="109" spans="1:8" x14ac:dyDescent="0.2">
      <c r="A109" s="46"/>
      <c r="B109" s="39" t="s">
        <v>13</v>
      </c>
      <c r="C109" s="39">
        <v>4148</v>
      </c>
      <c r="D109" s="39">
        <v>3199329</v>
      </c>
      <c r="E109" s="40">
        <v>-855</v>
      </c>
      <c r="F109" s="41">
        <v>-899330.18</v>
      </c>
      <c r="G109" s="38">
        <f>C109+E109</f>
        <v>3293</v>
      </c>
      <c r="H109" s="50">
        <f>D109+F109</f>
        <v>2299998.8199999998</v>
      </c>
    </row>
    <row r="110" spans="1:8" x14ac:dyDescent="0.2">
      <c r="A110" s="46"/>
      <c r="B110" s="39" t="s">
        <v>7</v>
      </c>
      <c r="C110" s="39">
        <v>4148</v>
      </c>
      <c r="D110" s="39">
        <v>3199329</v>
      </c>
      <c r="E110" s="20">
        <v>0</v>
      </c>
      <c r="F110" s="21">
        <v>0</v>
      </c>
      <c r="G110" s="38">
        <f t="shared" ref="G110:G112" si="103">C110+E110</f>
        <v>4148</v>
      </c>
      <c r="H110" s="50">
        <f t="shared" ref="H110:H112" si="104">D110+F110</f>
        <v>3199329</v>
      </c>
    </row>
    <row r="111" spans="1:8" x14ac:dyDescent="0.2">
      <c r="A111" s="46"/>
      <c r="B111" s="39" t="s">
        <v>8</v>
      </c>
      <c r="C111" s="39">
        <v>4148</v>
      </c>
      <c r="D111" s="39">
        <v>3199329</v>
      </c>
      <c r="E111" s="20">
        <v>0</v>
      </c>
      <c r="F111" s="21">
        <v>0</v>
      </c>
      <c r="G111" s="38">
        <f t="shared" si="103"/>
        <v>4148</v>
      </c>
      <c r="H111" s="50">
        <f t="shared" si="104"/>
        <v>3199329</v>
      </c>
    </row>
    <row r="112" spans="1:8" x14ac:dyDescent="0.2">
      <c r="A112" s="46"/>
      <c r="B112" s="39" t="s">
        <v>9</v>
      </c>
      <c r="C112" s="39">
        <v>4147</v>
      </c>
      <c r="D112" s="39">
        <v>3199328</v>
      </c>
      <c r="E112" s="20">
        <v>0</v>
      </c>
      <c r="F112" s="21">
        <v>0</v>
      </c>
      <c r="G112" s="38">
        <f t="shared" si="103"/>
        <v>4147</v>
      </c>
      <c r="H112" s="50">
        <f t="shared" si="104"/>
        <v>3199328</v>
      </c>
    </row>
    <row r="113" spans="1:8" x14ac:dyDescent="0.2">
      <c r="A113" s="114" t="s">
        <v>69</v>
      </c>
      <c r="B113" s="227" t="s">
        <v>70</v>
      </c>
      <c r="C113" s="228"/>
      <c r="D113" s="228"/>
      <c r="E113" s="228"/>
      <c r="F113" s="228"/>
      <c r="G113" s="228"/>
      <c r="H113" s="229"/>
    </row>
    <row r="114" spans="1:8" x14ac:dyDescent="0.2">
      <c r="A114" s="46"/>
      <c r="B114" s="48" t="s">
        <v>132</v>
      </c>
      <c r="C114" s="31">
        <f>SUM(C115:C118)</f>
        <v>45687</v>
      </c>
      <c r="D114" s="32">
        <f>SUM(D115:D118)</f>
        <v>34320877</v>
      </c>
      <c r="E114" s="31">
        <f t="shared" ref="E114" si="105">SUM(E115:E118)</f>
        <v>-2523</v>
      </c>
      <c r="F114" s="32">
        <f t="shared" ref="F114" si="106">SUM(F115:F118)</f>
        <v>-2296336.08</v>
      </c>
      <c r="G114" s="31">
        <f t="shared" ref="G114" si="107">SUM(G115:G118)</f>
        <v>43164</v>
      </c>
      <c r="H114" s="32">
        <f t="shared" ref="H114" si="108">SUM(H115:H118)</f>
        <v>32024540.920000002</v>
      </c>
    </row>
    <row r="115" spans="1:8" x14ac:dyDescent="0.2">
      <c r="A115" s="46"/>
      <c r="B115" s="39" t="s">
        <v>13</v>
      </c>
      <c r="C115" s="39">
        <v>11422</v>
      </c>
      <c r="D115" s="39">
        <v>8580220</v>
      </c>
      <c r="E115" s="40">
        <v>-2523</v>
      </c>
      <c r="F115" s="41">
        <v>-2296336.08</v>
      </c>
      <c r="G115" s="38">
        <f>C115+E115</f>
        <v>8899</v>
      </c>
      <c r="H115" s="50">
        <f>D115+F115</f>
        <v>6283883.9199999999</v>
      </c>
    </row>
    <row r="116" spans="1:8" x14ac:dyDescent="0.2">
      <c r="A116" s="46"/>
      <c r="B116" s="39" t="s">
        <v>7</v>
      </c>
      <c r="C116" s="39">
        <v>11422</v>
      </c>
      <c r="D116" s="39">
        <v>8580220</v>
      </c>
      <c r="E116" s="20">
        <v>0</v>
      </c>
      <c r="F116" s="21">
        <v>0</v>
      </c>
      <c r="G116" s="38">
        <f t="shared" ref="G116:G118" si="109">C116+E116</f>
        <v>11422</v>
      </c>
      <c r="H116" s="50">
        <f t="shared" ref="H116:H118" si="110">D116+F116</f>
        <v>8580220</v>
      </c>
    </row>
    <row r="117" spans="1:8" x14ac:dyDescent="0.2">
      <c r="A117" s="46"/>
      <c r="B117" s="39" t="s">
        <v>8</v>
      </c>
      <c r="C117" s="39">
        <v>11422</v>
      </c>
      <c r="D117" s="39">
        <v>8580220</v>
      </c>
      <c r="E117" s="20">
        <v>0</v>
      </c>
      <c r="F117" s="21">
        <v>0</v>
      </c>
      <c r="G117" s="38">
        <f t="shared" si="109"/>
        <v>11422</v>
      </c>
      <c r="H117" s="50">
        <f t="shared" si="110"/>
        <v>8580220</v>
      </c>
    </row>
    <row r="118" spans="1:8" x14ac:dyDescent="0.2">
      <c r="A118" s="46"/>
      <c r="B118" s="39" t="s">
        <v>9</v>
      </c>
      <c r="C118" s="39">
        <v>11421</v>
      </c>
      <c r="D118" s="39">
        <v>8580217</v>
      </c>
      <c r="E118" s="20">
        <v>0</v>
      </c>
      <c r="F118" s="21">
        <v>0</v>
      </c>
      <c r="G118" s="38">
        <f t="shared" si="109"/>
        <v>11421</v>
      </c>
      <c r="H118" s="50">
        <f t="shared" si="110"/>
        <v>8580217</v>
      </c>
    </row>
    <row r="119" spans="1:8" x14ac:dyDescent="0.2">
      <c r="A119" s="114" t="s">
        <v>71</v>
      </c>
      <c r="B119" s="227" t="s">
        <v>72</v>
      </c>
      <c r="C119" s="228"/>
      <c r="D119" s="228"/>
      <c r="E119" s="228"/>
      <c r="F119" s="228"/>
      <c r="G119" s="228"/>
      <c r="H119" s="229"/>
    </row>
    <row r="120" spans="1:8" x14ac:dyDescent="0.2">
      <c r="A120" s="46"/>
      <c r="B120" s="48" t="s">
        <v>132</v>
      </c>
      <c r="C120" s="31">
        <f>SUM(C121:C124)</f>
        <v>12316</v>
      </c>
      <c r="D120" s="32">
        <f>SUM(D121:D124)</f>
        <v>8467336</v>
      </c>
      <c r="E120" s="31">
        <f t="shared" ref="E120" si="111">SUM(E121:E124)</f>
        <v>-46</v>
      </c>
      <c r="F120" s="32">
        <f t="shared" ref="F120" si="112">SUM(F121:F124)</f>
        <v>-266940.96999999997</v>
      </c>
      <c r="G120" s="31">
        <f t="shared" ref="G120" si="113">SUM(G121:G124)</f>
        <v>12270</v>
      </c>
      <c r="H120" s="32">
        <f t="shared" ref="H120" si="114">SUM(H121:H124)</f>
        <v>8200395.0300000003</v>
      </c>
    </row>
    <row r="121" spans="1:8" x14ac:dyDescent="0.2">
      <c r="A121" s="46"/>
      <c r="B121" s="39" t="s">
        <v>13</v>
      </c>
      <c r="C121" s="39">
        <v>3080</v>
      </c>
      <c r="D121" s="39">
        <v>2116834</v>
      </c>
      <c r="E121" s="40">
        <v>-46</v>
      </c>
      <c r="F121" s="41">
        <v>-266940.96999999997</v>
      </c>
      <c r="G121" s="38">
        <f>C121+E121</f>
        <v>3034</v>
      </c>
      <c r="H121" s="50">
        <f>D121+F121</f>
        <v>1849893.03</v>
      </c>
    </row>
    <row r="122" spans="1:8" x14ac:dyDescent="0.2">
      <c r="A122" s="46"/>
      <c r="B122" s="39" t="s">
        <v>7</v>
      </c>
      <c r="C122" s="39">
        <v>3080</v>
      </c>
      <c r="D122" s="39">
        <v>2116834</v>
      </c>
      <c r="E122" s="20">
        <v>0</v>
      </c>
      <c r="F122" s="21">
        <v>0</v>
      </c>
      <c r="G122" s="38">
        <f t="shared" ref="G122:G124" si="115">C122+E122</f>
        <v>3080</v>
      </c>
      <c r="H122" s="50">
        <f t="shared" ref="H122:H124" si="116">D122+F122</f>
        <v>2116834</v>
      </c>
    </row>
    <row r="123" spans="1:8" x14ac:dyDescent="0.2">
      <c r="A123" s="46"/>
      <c r="B123" s="39" t="s">
        <v>8</v>
      </c>
      <c r="C123" s="39">
        <v>3080</v>
      </c>
      <c r="D123" s="39">
        <v>2116834</v>
      </c>
      <c r="E123" s="20">
        <v>0</v>
      </c>
      <c r="F123" s="21">
        <v>0</v>
      </c>
      <c r="G123" s="38">
        <f t="shared" si="115"/>
        <v>3080</v>
      </c>
      <c r="H123" s="50">
        <f t="shared" si="116"/>
        <v>2116834</v>
      </c>
    </row>
    <row r="124" spans="1:8" x14ac:dyDescent="0.2">
      <c r="A124" s="46"/>
      <c r="B124" s="39" t="s">
        <v>9</v>
      </c>
      <c r="C124" s="39">
        <v>3076</v>
      </c>
      <c r="D124" s="39">
        <v>2116834</v>
      </c>
      <c r="E124" s="20">
        <v>0</v>
      </c>
      <c r="F124" s="21">
        <v>0</v>
      </c>
      <c r="G124" s="38">
        <f t="shared" si="115"/>
        <v>3076</v>
      </c>
      <c r="H124" s="50">
        <f t="shared" si="116"/>
        <v>2116834</v>
      </c>
    </row>
    <row r="125" spans="1:8" x14ac:dyDescent="0.2">
      <c r="A125" s="114" t="s">
        <v>75</v>
      </c>
      <c r="B125" s="227" t="s">
        <v>76</v>
      </c>
      <c r="C125" s="228"/>
      <c r="D125" s="228"/>
      <c r="E125" s="228"/>
      <c r="F125" s="228"/>
      <c r="G125" s="228"/>
      <c r="H125" s="229"/>
    </row>
    <row r="126" spans="1:8" x14ac:dyDescent="0.2">
      <c r="A126" s="46"/>
      <c r="B126" s="48" t="s">
        <v>132</v>
      </c>
      <c r="C126" s="31">
        <f>SUM(C127:C130)</f>
        <v>12426</v>
      </c>
      <c r="D126" s="32">
        <f>SUM(D127:D130)</f>
        <v>9279801</v>
      </c>
      <c r="E126" s="31">
        <f t="shared" ref="E126" si="117">SUM(E127:E130)</f>
        <v>-2398</v>
      </c>
      <c r="F126" s="32">
        <f t="shared" ref="F126" si="118">SUM(F127:F130)</f>
        <v>-1814218.7</v>
      </c>
      <c r="G126" s="31">
        <f t="shared" ref="G126" si="119">SUM(G127:G130)</f>
        <v>10028</v>
      </c>
      <c r="H126" s="32">
        <f t="shared" ref="H126" si="120">SUM(H127:H130)</f>
        <v>7465582.2999999998</v>
      </c>
    </row>
    <row r="127" spans="1:8" x14ac:dyDescent="0.2">
      <c r="A127" s="46"/>
      <c r="B127" s="39" t="s">
        <v>13</v>
      </c>
      <c r="C127" s="39">
        <v>3107</v>
      </c>
      <c r="D127" s="39">
        <v>2319950</v>
      </c>
      <c r="E127" s="40">
        <v>-2398</v>
      </c>
      <c r="F127" s="41">
        <v>-1814218.7</v>
      </c>
      <c r="G127" s="38">
        <f>C127+E127</f>
        <v>709</v>
      </c>
      <c r="H127" s="50">
        <f>D127+F127</f>
        <v>505731.30000000005</v>
      </c>
    </row>
    <row r="128" spans="1:8" x14ac:dyDescent="0.2">
      <c r="A128" s="46"/>
      <c r="B128" s="39" t="s">
        <v>7</v>
      </c>
      <c r="C128" s="39">
        <v>3107</v>
      </c>
      <c r="D128" s="39">
        <v>2319950</v>
      </c>
      <c r="E128" s="20">
        <v>0</v>
      </c>
      <c r="F128" s="21">
        <v>0</v>
      </c>
      <c r="G128" s="38">
        <f t="shared" ref="G128:G130" si="121">C128+E128</f>
        <v>3107</v>
      </c>
      <c r="H128" s="50">
        <f t="shared" ref="H128:H130" si="122">D128+F128</f>
        <v>2319950</v>
      </c>
    </row>
    <row r="129" spans="1:8" x14ac:dyDescent="0.2">
      <c r="A129" s="46"/>
      <c r="B129" s="39" t="s">
        <v>8</v>
      </c>
      <c r="C129" s="39">
        <v>3107</v>
      </c>
      <c r="D129" s="39">
        <v>2319950</v>
      </c>
      <c r="E129" s="20">
        <v>0</v>
      </c>
      <c r="F129" s="21">
        <v>0</v>
      </c>
      <c r="G129" s="38">
        <f t="shared" si="121"/>
        <v>3107</v>
      </c>
      <c r="H129" s="50">
        <f t="shared" si="122"/>
        <v>2319950</v>
      </c>
    </row>
    <row r="130" spans="1:8" x14ac:dyDescent="0.2">
      <c r="A130" s="46"/>
      <c r="B130" s="39" t="s">
        <v>9</v>
      </c>
      <c r="C130" s="39">
        <v>3105</v>
      </c>
      <c r="D130" s="39">
        <v>2319951</v>
      </c>
      <c r="E130" s="20">
        <v>0</v>
      </c>
      <c r="F130" s="21">
        <v>0</v>
      </c>
      <c r="G130" s="38">
        <f t="shared" si="121"/>
        <v>3105</v>
      </c>
      <c r="H130" s="50">
        <f t="shared" si="122"/>
        <v>2319951</v>
      </c>
    </row>
    <row r="131" spans="1:8" x14ac:dyDescent="0.2">
      <c r="A131" s="114" t="s">
        <v>79</v>
      </c>
      <c r="B131" s="227" t="s">
        <v>80</v>
      </c>
      <c r="C131" s="228"/>
      <c r="D131" s="228"/>
      <c r="E131" s="228"/>
      <c r="F131" s="228"/>
      <c r="G131" s="228"/>
      <c r="H131" s="229"/>
    </row>
    <row r="132" spans="1:8" x14ac:dyDescent="0.2">
      <c r="A132" s="46"/>
      <c r="B132" s="48" t="s">
        <v>132</v>
      </c>
      <c r="C132" s="31">
        <f>SUM(C133:C136)</f>
        <v>6262</v>
      </c>
      <c r="D132" s="32">
        <f>SUM(D133:D136)</f>
        <v>4680618</v>
      </c>
      <c r="E132" s="31">
        <f t="shared" ref="E132" si="123">SUM(E133:E136)</f>
        <v>-631</v>
      </c>
      <c r="F132" s="32">
        <f t="shared" ref="F132" si="124">SUM(F133:F136)</f>
        <v>-505606.08</v>
      </c>
      <c r="G132" s="31">
        <f t="shared" ref="G132" si="125">SUM(G133:G136)</f>
        <v>5631</v>
      </c>
      <c r="H132" s="32">
        <f t="shared" ref="H132" si="126">SUM(H133:H136)</f>
        <v>4175011.92</v>
      </c>
    </row>
    <row r="133" spans="1:8" x14ac:dyDescent="0.2">
      <c r="A133" s="46"/>
      <c r="B133" s="39" t="s">
        <v>13</v>
      </c>
      <c r="C133" s="39">
        <v>1566</v>
      </c>
      <c r="D133" s="39">
        <v>1170155</v>
      </c>
      <c r="E133" s="40">
        <v>-631</v>
      </c>
      <c r="F133" s="41">
        <v>-505606.08</v>
      </c>
      <c r="G133" s="38">
        <f>C133+E133</f>
        <v>935</v>
      </c>
      <c r="H133" s="50">
        <f>D133+F133</f>
        <v>664548.91999999993</v>
      </c>
    </row>
    <row r="134" spans="1:8" x14ac:dyDescent="0.2">
      <c r="A134" s="46"/>
      <c r="B134" s="39" t="s">
        <v>7</v>
      </c>
      <c r="C134" s="39">
        <v>1566</v>
      </c>
      <c r="D134" s="39">
        <v>1170155</v>
      </c>
      <c r="E134" s="20">
        <v>0</v>
      </c>
      <c r="F134" s="21">
        <v>0</v>
      </c>
      <c r="G134" s="38">
        <f t="shared" ref="G134:G136" si="127">C134+E134</f>
        <v>1566</v>
      </c>
      <c r="H134" s="50">
        <f t="shared" ref="H134:H136" si="128">D134+F134</f>
        <v>1170155</v>
      </c>
    </row>
    <row r="135" spans="1:8" x14ac:dyDescent="0.2">
      <c r="A135" s="46"/>
      <c r="B135" s="39" t="s">
        <v>8</v>
      </c>
      <c r="C135" s="39">
        <v>1566</v>
      </c>
      <c r="D135" s="39">
        <v>1170155</v>
      </c>
      <c r="E135" s="20">
        <v>0</v>
      </c>
      <c r="F135" s="21">
        <v>0</v>
      </c>
      <c r="G135" s="38">
        <f t="shared" si="127"/>
        <v>1566</v>
      </c>
      <c r="H135" s="50">
        <f t="shared" si="128"/>
        <v>1170155</v>
      </c>
    </row>
    <row r="136" spans="1:8" x14ac:dyDescent="0.2">
      <c r="A136" s="46"/>
      <c r="B136" s="39" t="s">
        <v>9</v>
      </c>
      <c r="C136" s="39">
        <v>1564</v>
      </c>
      <c r="D136" s="39">
        <v>1170153</v>
      </c>
      <c r="E136" s="20">
        <v>0</v>
      </c>
      <c r="F136" s="21">
        <v>0</v>
      </c>
      <c r="G136" s="38">
        <f t="shared" si="127"/>
        <v>1564</v>
      </c>
      <c r="H136" s="50">
        <f t="shared" si="128"/>
        <v>1170153</v>
      </c>
    </row>
    <row r="137" spans="1:8" x14ac:dyDescent="0.2">
      <c r="A137" s="114" t="s">
        <v>81</v>
      </c>
      <c r="B137" s="227" t="s">
        <v>82</v>
      </c>
      <c r="C137" s="228"/>
      <c r="D137" s="228"/>
      <c r="E137" s="228"/>
      <c r="F137" s="228"/>
      <c r="G137" s="228"/>
      <c r="H137" s="229"/>
    </row>
    <row r="138" spans="1:8" x14ac:dyDescent="0.2">
      <c r="A138" s="46"/>
      <c r="B138" s="48" t="s">
        <v>132</v>
      </c>
      <c r="C138" s="31">
        <f>SUM(C139:C142)</f>
        <v>11860</v>
      </c>
      <c r="D138" s="32">
        <f>SUM(D139:D142)</f>
        <v>9065155</v>
      </c>
      <c r="E138" s="31">
        <f t="shared" ref="E138" si="129">SUM(E139:E142)</f>
        <v>-2319</v>
      </c>
      <c r="F138" s="32">
        <f t="shared" ref="F138" si="130">SUM(F139:F142)</f>
        <v>-1792289.24</v>
      </c>
      <c r="G138" s="31">
        <f t="shared" ref="G138" si="131">SUM(G139:G142)</f>
        <v>9541</v>
      </c>
      <c r="H138" s="32">
        <f t="shared" ref="H138" si="132">SUM(H139:H142)</f>
        <v>7272865.7599999998</v>
      </c>
    </row>
    <row r="139" spans="1:8" x14ac:dyDescent="0.2">
      <c r="A139" s="46"/>
      <c r="B139" s="39" t="s">
        <v>13</v>
      </c>
      <c r="C139" s="39">
        <v>2965</v>
      </c>
      <c r="D139" s="39">
        <v>2266290</v>
      </c>
      <c r="E139" s="40">
        <v>-2319</v>
      </c>
      <c r="F139" s="41">
        <v>-1792289.24</v>
      </c>
      <c r="G139" s="38">
        <f>C139+E139</f>
        <v>646</v>
      </c>
      <c r="H139" s="50">
        <f>D139+F139</f>
        <v>474000.76</v>
      </c>
    </row>
    <row r="140" spans="1:8" x14ac:dyDescent="0.2">
      <c r="A140" s="46"/>
      <c r="B140" s="39" t="s">
        <v>7</v>
      </c>
      <c r="C140" s="39">
        <v>2965</v>
      </c>
      <c r="D140" s="39">
        <v>2266290</v>
      </c>
      <c r="E140" s="20">
        <v>0</v>
      </c>
      <c r="F140" s="21">
        <v>0</v>
      </c>
      <c r="G140" s="38">
        <f t="shared" ref="G140:G142" si="133">C140+E140</f>
        <v>2965</v>
      </c>
      <c r="H140" s="50">
        <f t="shared" ref="H140:H142" si="134">D140+F140</f>
        <v>2266290</v>
      </c>
    </row>
    <row r="141" spans="1:8" x14ac:dyDescent="0.2">
      <c r="A141" s="46"/>
      <c r="B141" s="39" t="s">
        <v>8</v>
      </c>
      <c r="C141" s="39">
        <v>2965</v>
      </c>
      <c r="D141" s="39">
        <v>2266290</v>
      </c>
      <c r="E141" s="20">
        <v>0</v>
      </c>
      <c r="F141" s="21">
        <v>0</v>
      </c>
      <c r="G141" s="38">
        <f t="shared" si="133"/>
        <v>2965</v>
      </c>
      <c r="H141" s="50">
        <f t="shared" si="134"/>
        <v>2266290</v>
      </c>
    </row>
    <row r="142" spans="1:8" x14ac:dyDescent="0.2">
      <c r="A142" s="46"/>
      <c r="B142" s="39" t="s">
        <v>9</v>
      </c>
      <c r="C142" s="39">
        <v>2965</v>
      </c>
      <c r="D142" s="39">
        <v>2266285</v>
      </c>
      <c r="E142" s="20">
        <v>0</v>
      </c>
      <c r="F142" s="21">
        <v>0</v>
      </c>
      <c r="G142" s="38">
        <f t="shared" si="133"/>
        <v>2965</v>
      </c>
      <c r="H142" s="50">
        <f t="shared" si="134"/>
        <v>2266285</v>
      </c>
    </row>
    <row r="143" spans="1:8" x14ac:dyDescent="0.2">
      <c r="A143" s="114" t="s">
        <v>83</v>
      </c>
      <c r="B143" s="227" t="s">
        <v>84</v>
      </c>
      <c r="C143" s="228"/>
      <c r="D143" s="228"/>
      <c r="E143" s="228"/>
      <c r="F143" s="228"/>
      <c r="G143" s="228"/>
      <c r="H143" s="229"/>
    </row>
    <row r="144" spans="1:8" x14ac:dyDescent="0.2">
      <c r="A144" s="46"/>
      <c r="B144" s="48" t="s">
        <v>132</v>
      </c>
      <c r="C144" s="31">
        <f>SUM(C145:C148)</f>
        <v>13678</v>
      </c>
      <c r="D144" s="32">
        <f>SUM(D145:D148)</f>
        <v>10208960</v>
      </c>
      <c r="E144" s="31">
        <f t="shared" ref="E144" si="135">SUM(E145:E148)</f>
        <v>-1164</v>
      </c>
      <c r="F144" s="32">
        <f t="shared" ref="F144" si="136">SUM(F145:F148)</f>
        <v>-1078392.3200000001</v>
      </c>
      <c r="G144" s="31">
        <f t="shared" ref="G144" si="137">SUM(G145:G148)</f>
        <v>12514</v>
      </c>
      <c r="H144" s="32">
        <f t="shared" ref="H144" si="138">SUM(H145:H148)</f>
        <v>9130567.6799999997</v>
      </c>
    </row>
    <row r="145" spans="1:8" x14ac:dyDescent="0.2">
      <c r="A145" s="46"/>
      <c r="B145" s="39" t="s">
        <v>13</v>
      </c>
      <c r="C145" s="39">
        <v>3420</v>
      </c>
      <c r="D145" s="39">
        <v>2552241</v>
      </c>
      <c r="E145" s="40">
        <v>-1164</v>
      </c>
      <c r="F145" s="41">
        <v>-1078392.3200000001</v>
      </c>
      <c r="G145" s="38">
        <f>C145+E145</f>
        <v>2256</v>
      </c>
      <c r="H145" s="50">
        <f>D145+F145</f>
        <v>1473848.68</v>
      </c>
    </row>
    <row r="146" spans="1:8" x14ac:dyDescent="0.2">
      <c r="A146" s="46"/>
      <c r="B146" s="39" t="s">
        <v>7</v>
      </c>
      <c r="C146" s="39">
        <v>3420</v>
      </c>
      <c r="D146" s="39">
        <v>2552241</v>
      </c>
      <c r="E146" s="20">
        <v>0</v>
      </c>
      <c r="F146" s="21">
        <v>0</v>
      </c>
      <c r="G146" s="38">
        <f t="shared" ref="G146:G148" si="139">C146+E146</f>
        <v>3420</v>
      </c>
      <c r="H146" s="50">
        <f t="shared" ref="H146:H148" si="140">D146+F146</f>
        <v>2552241</v>
      </c>
    </row>
    <row r="147" spans="1:8" x14ac:dyDescent="0.2">
      <c r="A147" s="46"/>
      <c r="B147" s="39" t="s">
        <v>8</v>
      </c>
      <c r="C147" s="39">
        <v>3420</v>
      </c>
      <c r="D147" s="39">
        <v>2552241</v>
      </c>
      <c r="E147" s="20">
        <v>0</v>
      </c>
      <c r="F147" s="21">
        <v>0</v>
      </c>
      <c r="G147" s="38">
        <f t="shared" si="139"/>
        <v>3420</v>
      </c>
      <c r="H147" s="50">
        <f t="shared" si="140"/>
        <v>2552241</v>
      </c>
    </row>
    <row r="148" spans="1:8" x14ac:dyDescent="0.2">
      <c r="A148" s="46"/>
      <c r="B148" s="39" t="s">
        <v>9</v>
      </c>
      <c r="C148" s="39">
        <v>3418</v>
      </c>
      <c r="D148" s="39">
        <v>2552237</v>
      </c>
      <c r="E148" s="20">
        <v>0</v>
      </c>
      <c r="F148" s="21">
        <v>0</v>
      </c>
      <c r="G148" s="38">
        <f t="shared" si="139"/>
        <v>3418</v>
      </c>
      <c r="H148" s="50">
        <f t="shared" si="140"/>
        <v>2552237</v>
      </c>
    </row>
    <row r="149" spans="1:8" x14ac:dyDescent="0.2">
      <c r="A149" s="114" t="s">
        <v>85</v>
      </c>
      <c r="B149" s="227" t="s">
        <v>86</v>
      </c>
      <c r="C149" s="228"/>
      <c r="D149" s="228"/>
      <c r="E149" s="228"/>
      <c r="F149" s="228"/>
      <c r="G149" s="228"/>
      <c r="H149" s="229"/>
    </row>
    <row r="150" spans="1:8" x14ac:dyDescent="0.2">
      <c r="A150" s="46"/>
      <c r="B150" s="48" t="s">
        <v>132</v>
      </c>
      <c r="C150" s="31">
        <f>SUM(C151:C154)</f>
        <v>9513</v>
      </c>
      <c r="D150" s="32">
        <f>SUM(D151:D154)</f>
        <v>6639122</v>
      </c>
      <c r="E150" s="31">
        <f t="shared" ref="E150" si="141">SUM(E151:E154)</f>
        <v>-1213</v>
      </c>
      <c r="F150" s="32">
        <f t="shared" ref="F150" si="142">SUM(F151:F154)</f>
        <v>-983323.23</v>
      </c>
      <c r="G150" s="31">
        <f t="shared" ref="G150" si="143">SUM(G151:G154)</f>
        <v>8300</v>
      </c>
      <c r="H150" s="32">
        <f t="shared" ref="H150" si="144">SUM(H151:H154)</f>
        <v>5655798.7699999996</v>
      </c>
    </row>
    <row r="151" spans="1:8" x14ac:dyDescent="0.2">
      <c r="A151" s="46"/>
      <c r="B151" s="39" t="s">
        <v>13</v>
      </c>
      <c r="C151" s="39">
        <v>2379</v>
      </c>
      <c r="D151" s="39">
        <v>1659781</v>
      </c>
      <c r="E151" s="40">
        <v>-1213</v>
      </c>
      <c r="F151" s="41">
        <v>-983323.23</v>
      </c>
      <c r="G151" s="38">
        <f>C151+E151</f>
        <v>1166</v>
      </c>
      <c r="H151" s="50">
        <f>D151+F151</f>
        <v>676457.77</v>
      </c>
    </row>
    <row r="152" spans="1:8" x14ac:dyDescent="0.2">
      <c r="A152" s="46"/>
      <c r="B152" s="39" t="s">
        <v>7</v>
      </c>
      <c r="C152" s="39">
        <v>2379</v>
      </c>
      <c r="D152" s="39">
        <v>1659781</v>
      </c>
      <c r="E152" s="20">
        <v>0</v>
      </c>
      <c r="F152" s="21">
        <v>0</v>
      </c>
      <c r="G152" s="38">
        <f t="shared" ref="G152:G154" si="145">C152+E152</f>
        <v>2379</v>
      </c>
      <c r="H152" s="50">
        <f t="shared" ref="H152:H154" si="146">D152+F152</f>
        <v>1659781</v>
      </c>
    </row>
    <row r="153" spans="1:8" x14ac:dyDescent="0.2">
      <c r="A153" s="46"/>
      <c r="B153" s="39" t="s">
        <v>8</v>
      </c>
      <c r="C153" s="39">
        <v>2379</v>
      </c>
      <c r="D153" s="39">
        <v>1659781</v>
      </c>
      <c r="E153" s="20">
        <v>0</v>
      </c>
      <c r="F153" s="21">
        <v>0</v>
      </c>
      <c r="G153" s="38">
        <f t="shared" si="145"/>
        <v>2379</v>
      </c>
      <c r="H153" s="50">
        <f t="shared" si="146"/>
        <v>1659781</v>
      </c>
    </row>
    <row r="154" spans="1:8" x14ac:dyDescent="0.2">
      <c r="A154" s="46"/>
      <c r="B154" s="39" t="s">
        <v>9</v>
      </c>
      <c r="C154" s="39">
        <v>2376</v>
      </c>
      <c r="D154" s="39">
        <v>1659779</v>
      </c>
      <c r="E154" s="20">
        <v>0</v>
      </c>
      <c r="F154" s="21">
        <v>0</v>
      </c>
      <c r="G154" s="38">
        <f t="shared" si="145"/>
        <v>2376</v>
      </c>
      <c r="H154" s="50">
        <f t="shared" si="146"/>
        <v>1659779</v>
      </c>
    </row>
    <row r="155" spans="1:8" x14ac:dyDescent="0.2">
      <c r="A155" s="114" t="s">
        <v>87</v>
      </c>
      <c r="B155" s="227" t="s">
        <v>88</v>
      </c>
      <c r="C155" s="228"/>
      <c r="D155" s="228"/>
      <c r="E155" s="228"/>
      <c r="F155" s="228"/>
      <c r="G155" s="228"/>
      <c r="H155" s="229"/>
    </row>
    <row r="156" spans="1:8" x14ac:dyDescent="0.2">
      <c r="A156" s="46"/>
      <c r="B156" s="48" t="s">
        <v>132</v>
      </c>
      <c r="C156" s="31">
        <f>SUM(C157:C160)</f>
        <v>8750</v>
      </c>
      <c r="D156" s="32">
        <f>SUM(D157:D160)</f>
        <v>6629853</v>
      </c>
      <c r="E156" s="31">
        <f t="shared" ref="E156" si="147">SUM(E157:E160)</f>
        <v>-857</v>
      </c>
      <c r="F156" s="32">
        <f t="shared" ref="F156" si="148">SUM(F157:F160)</f>
        <v>-743562.84</v>
      </c>
      <c r="G156" s="31">
        <f t="shared" ref="G156" si="149">SUM(G157:G160)</f>
        <v>7893</v>
      </c>
      <c r="H156" s="32">
        <f t="shared" ref="H156" si="150">SUM(H157:H160)</f>
        <v>5886290.1600000001</v>
      </c>
    </row>
    <row r="157" spans="1:8" x14ac:dyDescent="0.2">
      <c r="A157" s="46"/>
      <c r="B157" s="39" t="s">
        <v>13</v>
      </c>
      <c r="C157" s="39">
        <v>2188</v>
      </c>
      <c r="D157" s="39">
        <v>1657464</v>
      </c>
      <c r="E157" s="40">
        <v>-857</v>
      </c>
      <c r="F157" s="41">
        <v>-743562.84</v>
      </c>
      <c r="G157" s="38">
        <f>C157+E157</f>
        <v>1331</v>
      </c>
      <c r="H157" s="50">
        <f>D157+F157</f>
        <v>913901.16</v>
      </c>
    </row>
    <row r="158" spans="1:8" x14ac:dyDescent="0.2">
      <c r="A158" s="46"/>
      <c r="B158" s="39" t="s">
        <v>7</v>
      </c>
      <c r="C158" s="39">
        <v>2188</v>
      </c>
      <c r="D158" s="39">
        <v>1657464</v>
      </c>
      <c r="E158" s="20">
        <v>0</v>
      </c>
      <c r="F158" s="21">
        <v>0</v>
      </c>
      <c r="G158" s="38">
        <f t="shared" ref="G158:G160" si="151">C158+E158</f>
        <v>2188</v>
      </c>
      <c r="H158" s="50">
        <f t="shared" ref="H158:H160" si="152">D158+F158</f>
        <v>1657464</v>
      </c>
    </row>
    <row r="159" spans="1:8" x14ac:dyDescent="0.2">
      <c r="A159" s="46"/>
      <c r="B159" s="39" t="s">
        <v>8</v>
      </c>
      <c r="C159" s="39">
        <v>2188</v>
      </c>
      <c r="D159" s="39">
        <v>1657464</v>
      </c>
      <c r="E159" s="20">
        <v>0</v>
      </c>
      <c r="F159" s="21">
        <v>0</v>
      </c>
      <c r="G159" s="38">
        <f t="shared" si="151"/>
        <v>2188</v>
      </c>
      <c r="H159" s="50">
        <f t="shared" si="152"/>
        <v>1657464</v>
      </c>
    </row>
    <row r="160" spans="1:8" x14ac:dyDescent="0.2">
      <c r="A160" s="46"/>
      <c r="B160" s="39" t="s">
        <v>9</v>
      </c>
      <c r="C160" s="39">
        <v>2186</v>
      </c>
      <c r="D160" s="39">
        <v>1657461</v>
      </c>
      <c r="E160" s="20">
        <v>0</v>
      </c>
      <c r="F160" s="21">
        <v>0</v>
      </c>
      <c r="G160" s="38">
        <f t="shared" si="151"/>
        <v>2186</v>
      </c>
      <c r="H160" s="50">
        <f t="shared" si="152"/>
        <v>1657461</v>
      </c>
    </row>
    <row r="161" spans="1:8" x14ac:dyDescent="0.2">
      <c r="A161" s="114" t="s">
        <v>91</v>
      </c>
      <c r="B161" s="227" t="s">
        <v>92</v>
      </c>
      <c r="C161" s="228"/>
      <c r="D161" s="228"/>
      <c r="E161" s="228"/>
      <c r="F161" s="228"/>
      <c r="G161" s="228"/>
      <c r="H161" s="229"/>
    </row>
    <row r="162" spans="1:8" x14ac:dyDescent="0.2">
      <c r="A162" s="46"/>
      <c r="B162" s="48" t="s">
        <v>132</v>
      </c>
      <c r="C162" s="31">
        <f>SUM(C163:C166)</f>
        <v>6994</v>
      </c>
      <c r="D162" s="32">
        <f>SUM(D163:D166)</f>
        <v>5548510</v>
      </c>
      <c r="E162" s="31">
        <f t="shared" ref="E162" si="153">SUM(E163:E166)</f>
        <v>-528</v>
      </c>
      <c r="F162" s="32">
        <f t="shared" ref="F162" si="154">SUM(F163:F166)</f>
        <v>-512184.63</v>
      </c>
      <c r="G162" s="31">
        <f t="shared" ref="G162" si="155">SUM(G163:G166)</f>
        <v>6466</v>
      </c>
      <c r="H162" s="32">
        <f t="shared" ref="H162" si="156">SUM(H163:H166)</f>
        <v>5036325.37</v>
      </c>
    </row>
    <row r="163" spans="1:8" x14ac:dyDescent="0.2">
      <c r="A163" s="46"/>
      <c r="B163" s="39" t="s">
        <v>13</v>
      </c>
      <c r="C163" s="39">
        <v>1749</v>
      </c>
      <c r="D163" s="39">
        <v>1387129</v>
      </c>
      <c r="E163" s="40">
        <v>-528</v>
      </c>
      <c r="F163" s="41">
        <v>-512184.63</v>
      </c>
      <c r="G163" s="38">
        <f>C163+E163</f>
        <v>1221</v>
      </c>
      <c r="H163" s="50">
        <f>D163+F163</f>
        <v>874944.37</v>
      </c>
    </row>
    <row r="164" spans="1:8" x14ac:dyDescent="0.2">
      <c r="A164" s="46"/>
      <c r="B164" s="39" t="s">
        <v>7</v>
      </c>
      <c r="C164" s="39">
        <v>1749</v>
      </c>
      <c r="D164" s="39">
        <v>1387129</v>
      </c>
      <c r="E164" s="20">
        <v>0</v>
      </c>
      <c r="F164" s="21">
        <v>0</v>
      </c>
      <c r="G164" s="38">
        <f t="shared" ref="G164:G166" si="157">C164+E164</f>
        <v>1749</v>
      </c>
      <c r="H164" s="50">
        <f t="shared" ref="H164:H166" si="158">D164+F164</f>
        <v>1387129</v>
      </c>
    </row>
    <row r="165" spans="1:8" x14ac:dyDescent="0.2">
      <c r="A165" s="46"/>
      <c r="B165" s="39" t="s">
        <v>8</v>
      </c>
      <c r="C165" s="39">
        <v>1749</v>
      </c>
      <c r="D165" s="39">
        <v>1387129</v>
      </c>
      <c r="E165" s="20">
        <v>0</v>
      </c>
      <c r="F165" s="21">
        <v>0</v>
      </c>
      <c r="G165" s="38">
        <f t="shared" si="157"/>
        <v>1749</v>
      </c>
      <c r="H165" s="50">
        <f t="shared" si="158"/>
        <v>1387129</v>
      </c>
    </row>
    <row r="166" spans="1:8" x14ac:dyDescent="0.2">
      <c r="A166" s="46"/>
      <c r="B166" s="39" t="s">
        <v>9</v>
      </c>
      <c r="C166" s="39">
        <v>1747</v>
      </c>
      <c r="D166" s="39">
        <v>1387123</v>
      </c>
      <c r="E166" s="20">
        <v>0</v>
      </c>
      <c r="F166" s="21">
        <v>0</v>
      </c>
      <c r="G166" s="38">
        <f t="shared" si="157"/>
        <v>1747</v>
      </c>
      <c r="H166" s="50">
        <f t="shared" si="158"/>
        <v>1387123</v>
      </c>
    </row>
    <row r="167" spans="1:8" x14ac:dyDescent="0.2">
      <c r="A167" s="114" t="s">
        <v>93</v>
      </c>
      <c r="B167" s="227" t="s">
        <v>94</v>
      </c>
      <c r="C167" s="228"/>
      <c r="D167" s="228"/>
      <c r="E167" s="228"/>
      <c r="F167" s="228"/>
      <c r="G167" s="228"/>
      <c r="H167" s="229"/>
    </row>
    <row r="168" spans="1:8" x14ac:dyDescent="0.2">
      <c r="A168" s="46"/>
      <c r="B168" s="48" t="s">
        <v>132</v>
      </c>
      <c r="C168" s="31">
        <f>SUM(C169:C172)</f>
        <v>13210</v>
      </c>
      <c r="D168" s="32">
        <f>SUM(D169:D172)</f>
        <v>9682073</v>
      </c>
      <c r="E168" s="31">
        <f t="shared" ref="E168" si="159">SUM(E169:E172)</f>
        <v>-1669</v>
      </c>
      <c r="F168" s="32">
        <f t="shared" ref="F168" si="160">SUM(F169:F172)</f>
        <v>-1350475.52</v>
      </c>
      <c r="G168" s="31">
        <f t="shared" ref="G168" si="161">SUM(G169:G172)</f>
        <v>11541</v>
      </c>
      <c r="H168" s="32">
        <f t="shared" ref="H168" si="162">SUM(H169:H172)</f>
        <v>8331597.4800000004</v>
      </c>
    </row>
    <row r="169" spans="1:8" x14ac:dyDescent="0.2">
      <c r="A169" s="46"/>
      <c r="B169" s="39" t="s">
        <v>13</v>
      </c>
      <c r="C169" s="39">
        <v>3303</v>
      </c>
      <c r="D169" s="39">
        <v>2420519</v>
      </c>
      <c r="E169" s="40">
        <v>-1669</v>
      </c>
      <c r="F169" s="41">
        <v>-1350475.52</v>
      </c>
      <c r="G169" s="38">
        <f>C169+E169</f>
        <v>1634</v>
      </c>
      <c r="H169" s="50">
        <f>D169+F169</f>
        <v>1070043.48</v>
      </c>
    </row>
    <row r="170" spans="1:8" x14ac:dyDescent="0.2">
      <c r="A170" s="46"/>
      <c r="B170" s="39" t="s">
        <v>7</v>
      </c>
      <c r="C170" s="39">
        <v>3303</v>
      </c>
      <c r="D170" s="39">
        <v>2420519</v>
      </c>
      <c r="E170" s="20">
        <v>0</v>
      </c>
      <c r="F170" s="21">
        <v>0</v>
      </c>
      <c r="G170" s="38">
        <f t="shared" ref="G170:G172" si="163">C170+E170</f>
        <v>3303</v>
      </c>
      <c r="H170" s="50">
        <f t="shared" ref="H170:H172" si="164">D170+F170</f>
        <v>2420519</v>
      </c>
    </row>
    <row r="171" spans="1:8" x14ac:dyDescent="0.2">
      <c r="A171" s="46"/>
      <c r="B171" s="39" t="s">
        <v>8</v>
      </c>
      <c r="C171" s="39">
        <v>3303</v>
      </c>
      <c r="D171" s="39">
        <v>2420519</v>
      </c>
      <c r="E171" s="20">
        <v>0</v>
      </c>
      <c r="F171" s="21">
        <v>0</v>
      </c>
      <c r="G171" s="38">
        <f t="shared" si="163"/>
        <v>3303</v>
      </c>
      <c r="H171" s="50">
        <f t="shared" si="164"/>
        <v>2420519</v>
      </c>
    </row>
    <row r="172" spans="1:8" x14ac:dyDescent="0.2">
      <c r="A172" s="46"/>
      <c r="B172" s="39" t="s">
        <v>9</v>
      </c>
      <c r="C172" s="39">
        <v>3301</v>
      </c>
      <c r="D172" s="39">
        <v>2420516</v>
      </c>
      <c r="E172" s="20">
        <v>0</v>
      </c>
      <c r="F172" s="21">
        <v>0</v>
      </c>
      <c r="G172" s="38">
        <f t="shared" si="163"/>
        <v>3301</v>
      </c>
      <c r="H172" s="50">
        <f t="shared" si="164"/>
        <v>2420516</v>
      </c>
    </row>
    <row r="173" spans="1:8" x14ac:dyDescent="0.2">
      <c r="A173" s="114" t="s">
        <v>95</v>
      </c>
      <c r="B173" s="227" t="s">
        <v>96</v>
      </c>
      <c r="C173" s="228"/>
      <c r="D173" s="228"/>
      <c r="E173" s="228"/>
      <c r="F173" s="228"/>
      <c r="G173" s="228"/>
      <c r="H173" s="229"/>
    </row>
    <row r="174" spans="1:8" x14ac:dyDescent="0.2">
      <c r="A174" s="46"/>
      <c r="B174" s="48" t="s">
        <v>132</v>
      </c>
      <c r="C174" s="31">
        <f>SUM(C175:C178)</f>
        <v>3387</v>
      </c>
      <c r="D174" s="32">
        <f>SUM(D175:D178)</f>
        <v>2592456</v>
      </c>
      <c r="E174" s="31">
        <f t="shared" ref="E174" si="165">SUM(E175:E178)</f>
        <v>-443</v>
      </c>
      <c r="F174" s="32">
        <f t="shared" ref="F174" si="166">SUM(F175:F178)</f>
        <v>-347625.25</v>
      </c>
      <c r="G174" s="31">
        <f t="shared" ref="G174" si="167">SUM(G175:G178)</f>
        <v>2944</v>
      </c>
      <c r="H174" s="32">
        <f t="shared" ref="H174" si="168">SUM(H175:H178)</f>
        <v>2244830.75</v>
      </c>
    </row>
    <row r="175" spans="1:8" x14ac:dyDescent="0.2">
      <c r="A175" s="46"/>
      <c r="B175" s="39" t="s">
        <v>13</v>
      </c>
      <c r="C175" s="39">
        <v>848</v>
      </c>
      <c r="D175" s="39">
        <v>648115</v>
      </c>
      <c r="E175" s="40">
        <v>-443</v>
      </c>
      <c r="F175" s="41">
        <v>-347625.25</v>
      </c>
      <c r="G175" s="38">
        <f>C175+E175</f>
        <v>405</v>
      </c>
      <c r="H175" s="50">
        <f>D175+F175</f>
        <v>300489.75</v>
      </c>
    </row>
    <row r="176" spans="1:8" x14ac:dyDescent="0.2">
      <c r="A176" s="46"/>
      <c r="B176" s="39" t="s">
        <v>7</v>
      </c>
      <c r="C176" s="39">
        <v>848</v>
      </c>
      <c r="D176" s="39">
        <v>648115</v>
      </c>
      <c r="E176" s="20">
        <v>0</v>
      </c>
      <c r="F176" s="21">
        <v>0</v>
      </c>
      <c r="G176" s="38">
        <f t="shared" ref="G176:G178" si="169">C176+E176</f>
        <v>848</v>
      </c>
      <c r="H176" s="50">
        <f t="shared" ref="H176:H178" si="170">D176+F176</f>
        <v>648115</v>
      </c>
    </row>
    <row r="177" spans="1:8" x14ac:dyDescent="0.2">
      <c r="A177" s="46"/>
      <c r="B177" s="39" t="s">
        <v>8</v>
      </c>
      <c r="C177" s="39">
        <v>848</v>
      </c>
      <c r="D177" s="39">
        <v>648115</v>
      </c>
      <c r="E177" s="20">
        <v>0</v>
      </c>
      <c r="F177" s="21">
        <v>0</v>
      </c>
      <c r="G177" s="38">
        <f t="shared" si="169"/>
        <v>848</v>
      </c>
      <c r="H177" s="50">
        <f t="shared" si="170"/>
        <v>648115</v>
      </c>
    </row>
    <row r="178" spans="1:8" x14ac:dyDescent="0.2">
      <c r="A178" s="46"/>
      <c r="B178" s="39" t="s">
        <v>9</v>
      </c>
      <c r="C178" s="39">
        <v>843</v>
      </c>
      <c r="D178" s="39">
        <v>648111</v>
      </c>
      <c r="E178" s="20">
        <v>0</v>
      </c>
      <c r="F178" s="21">
        <v>0</v>
      </c>
      <c r="G178" s="38">
        <f t="shared" si="169"/>
        <v>843</v>
      </c>
      <c r="H178" s="50">
        <f t="shared" si="170"/>
        <v>648111</v>
      </c>
    </row>
    <row r="179" spans="1:8" x14ac:dyDescent="0.2">
      <c r="A179" s="114" t="s">
        <v>97</v>
      </c>
      <c r="B179" s="227" t="s">
        <v>98</v>
      </c>
      <c r="C179" s="228"/>
      <c r="D179" s="228"/>
      <c r="E179" s="228"/>
      <c r="F179" s="228"/>
      <c r="G179" s="228"/>
      <c r="H179" s="229"/>
    </row>
    <row r="180" spans="1:8" x14ac:dyDescent="0.2">
      <c r="A180" s="46"/>
      <c r="B180" s="48" t="s">
        <v>132</v>
      </c>
      <c r="C180" s="31">
        <f>SUM(C181:C184)</f>
        <v>1932</v>
      </c>
      <c r="D180" s="32">
        <f>SUM(D181:D184)</f>
        <v>1307332</v>
      </c>
      <c r="E180" s="31">
        <f t="shared" ref="E180" si="171">SUM(E181:E184)</f>
        <v>-263</v>
      </c>
      <c r="F180" s="32">
        <f t="shared" ref="F180" si="172">SUM(F181:F184)</f>
        <v>-226816.01</v>
      </c>
      <c r="G180" s="31">
        <f t="shared" ref="G180" si="173">SUM(G181:G184)</f>
        <v>1669</v>
      </c>
      <c r="H180" s="32">
        <f t="shared" ref="H180" si="174">SUM(H181:H184)</f>
        <v>1080515.99</v>
      </c>
    </row>
    <row r="181" spans="1:8" x14ac:dyDescent="0.2">
      <c r="A181" s="46"/>
      <c r="B181" s="39" t="s">
        <v>13</v>
      </c>
      <c r="C181" s="39">
        <v>483</v>
      </c>
      <c r="D181" s="39">
        <v>326833</v>
      </c>
      <c r="E181" s="40">
        <v>-263</v>
      </c>
      <c r="F181" s="41">
        <v>-226816.01</v>
      </c>
      <c r="G181" s="38">
        <f>C181+E181</f>
        <v>220</v>
      </c>
      <c r="H181" s="50">
        <f>D181+F181</f>
        <v>100016.98999999999</v>
      </c>
    </row>
    <row r="182" spans="1:8" x14ac:dyDescent="0.2">
      <c r="A182" s="46"/>
      <c r="B182" s="39" t="s">
        <v>7</v>
      </c>
      <c r="C182" s="39">
        <v>483</v>
      </c>
      <c r="D182" s="39">
        <v>326833</v>
      </c>
      <c r="E182" s="20">
        <v>0</v>
      </c>
      <c r="F182" s="21">
        <v>0</v>
      </c>
      <c r="G182" s="38">
        <f t="shared" ref="G182:G184" si="175">C182+E182</f>
        <v>483</v>
      </c>
      <c r="H182" s="50">
        <f t="shared" ref="H182:H184" si="176">D182+F182</f>
        <v>326833</v>
      </c>
    </row>
    <row r="183" spans="1:8" x14ac:dyDescent="0.2">
      <c r="A183" s="46"/>
      <c r="B183" s="39" t="s">
        <v>8</v>
      </c>
      <c r="C183" s="39">
        <v>483</v>
      </c>
      <c r="D183" s="39">
        <v>326833</v>
      </c>
      <c r="E183" s="20">
        <v>0</v>
      </c>
      <c r="F183" s="21">
        <v>0</v>
      </c>
      <c r="G183" s="38">
        <f t="shared" si="175"/>
        <v>483</v>
      </c>
      <c r="H183" s="50">
        <f t="shared" si="176"/>
        <v>326833</v>
      </c>
    </row>
    <row r="184" spans="1:8" x14ac:dyDescent="0.2">
      <c r="A184" s="46"/>
      <c r="B184" s="39" t="s">
        <v>9</v>
      </c>
      <c r="C184" s="39">
        <v>483</v>
      </c>
      <c r="D184" s="39">
        <v>326833</v>
      </c>
      <c r="E184" s="20">
        <v>0</v>
      </c>
      <c r="F184" s="21">
        <v>0</v>
      </c>
      <c r="G184" s="38">
        <f t="shared" si="175"/>
        <v>483</v>
      </c>
      <c r="H184" s="50">
        <f t="shared" si="176"/>
        <v>326833</v>
      </c>
    </row>
    <row r="185" spans="1:8" x14ac:dyDescent="0.2">
      <c r="A185" s="114" t="s">
        <v>99</v>
      </c>
      <c r="B185" s="227" t="s">
        <v>100</v>
      </c>
      <c r="C185" s="228"/>
      <c r="D185" s="228"/>
      <c r="E185" s="228"/>
      <c r="F185" s="228"/>
      <c r="G185" s="228"/>
      <c r="H185" s="229"/>
    </row>
    <row r="186" spans="1:8" x14ac:dyDescent="0.2">
      <c r="A186" s="46"/>
      <c r="B186" s="48" t="s">
        <v>132</v>
      </c>
      <c r="C186" s="31">
        <f>SUM(C187:C190)</f>
        <v>105</v>
      </c>
      <c r="D186" s="32">
        <f>SUM(D187:D190)</f>
        <v>80368</v>
      </c>
      <c r="E186" s="31">
        <f t="shared" ref="E186" si="177">SUM(E187:E190)</f>
        <v>-28</v>
      </c>
      <c r="F186" s="32">
        <f t="shared" ref="F186" si="178">SUM(F187:F190)</f>
        <v>-20092</v>
      </c>
      <c r="G186" s="31">
        <f t="shared" ref="G186" si="179">SUM(G187:G190)</f>
        <v>77</v>
      </c>
      <c r="H186" s="32">
        <f t="shared" ref="H186" si="180">SUM(H187:H190)</f>
        <v>60276</v>
      </c>
    </row>
    <row r="187" spans="1:8" x14ac:dyDescent="0.2">
      <c r="A187" s="46"/>
      <c r="B187" s="39" t="s">
        <v>13</v>
      </c>
      <c r="C187" s="39">
        <v>28</v>
      </c>
      <c r="D187" s="39">
        <v>20092</v>
      </c>
      <c r="E187" s="40">
        <v>-28</v>
      </c>
      <c r="F187" s="41">
        <v>-20092</v>
      </c>
      <c r="G187" s="38">
        <f>C187+E187</f>
        <v>0</v>
      </c>
      <c r="H187" s="50">
        <f>D187+F187</f>
        <v>0</v>
      </c>
    </row>
    <row r="188" spans="1:8" x14ac:dyDescent="0.2">
      <c r="A188" s="46"/>
      <c r="B188" s="39" t="s">
        <v>7</v>
      </c>
      <c r="C188" s="39">
        <v>28</v>
      </c>
      <c r="D188" s="39">
        <v>20092</v>
      </c>
      <c r="E188" s="20">
        <v>0</v>
      </c>
      <c r="F188" s="21">
        <v>0</v>
      </c>
      <c r="G188" s="38">
        <f t="shared" ref="G188:G190" si="181">C188+E188</f>
        <v>28</v>
      </c>
      <c r="H188" s="50">
        <f t="shared" ref="H188:H190" si="182">D188+F188</f>
        <v>20092</v>
      </c>
    </row>
    <row r="189" spans="1:8" x14ac:dyDescent="0.2">
      <c r="A189" s="46"/>
      <c r="B189" s="39" t="s">
        <v>8</v>
      </c>
      <c r="C189" s="39">
        <v>28</v>
      </c>
      <c r="D189" s="39">
        <v>20092</v>
      </c>
      <c r="E189" s="20">
        <v>0</v>
      </c>
      <c r="F189" s="21">
        <v>0</v>
      </c>
      <c r="G189" s="38">
        <f t="shared" si="181"/>
        <v>28</v>
      </c>
      <c r="H189" s="50">
        <f t="shared" si="182"/>
        <v>20092</v>
      </c>
    </row>
    <row r="190" spans="1:8" x14ac:dyDescent="0.2">
      <c r="A190" s="46"/>
      <c r="B190" s="39" t="s">
        <v>9</v>
      </c>
      <c r="C190" s="39">
        <v>21</v>
      </c>
      <c r="D190" s="39">
        <v>20092</v>
      </c>
      <c r="E190" s="20">
        <v>0</v>
      </c>
      <c r="F190" s="21">
        <v>0</v>
      </c>
      <c r="G190" s="38">
        <f t="shared" si="181"/>
        <v>21</v>
      </c>
      <c r="H190" s="50">
        <f t="shared" si="182"/>
        <v>20092</v>
      </c>
    </row>
    <row r="191" spans="1:8" x14ac:dyDescent="0.2">
      <c r="A191" s="114" t="s">
        <v>101</v>
      </c>
      <c r="B191" s="227" t="s">
        <v>102</v>
      </c>
      <c r="C191" s="228"/>
      <c r="D191" s="228"/>
      <c r="E191" s="228"/>
      <c r="F191" s="228"/>
      <c r="G191" s="228"/>
      <c r="H191" s="229"/>
    </row>
    <row r="192" spans="1:8" x14ac:dyDescent="0.2">
      <c r="A192" s="46"/>
      <c r="B192" s="48" t="s">
        <v>132</v>
      </c>
      <c r="C192" s="31">
        <f>SUM(C193:C196)</f>
        <v>2102</v>
      </c>
      <c r="D192" s="32">
        <f>SUM(D193:D196)</f>
        <v>1608900</v>
      </c>
      <c r="E192" s="31">
        <f t="shared" ref="E192" si="183">SUM(E193:E196)</f>
        <v>-527</v>
      </c>
      <c r="F192" s="32">
        <f t="shared" ref="F192" si="184">SUM(F193:F196)</f>
        <v>-402224</v>
      </c>
      <c r="G192" s="32">
        <f t="shared" ref="G192" si="185">SUM(G193:G196)</f>
        <v>1575</v>
      </c>
      <c r="H192" s="32">
        <f t="shared" ref="H192" si="186">SUM(H193:H196)</f>
        <v>1206676</v>
      </c>
    </row>
    <row r="193" spans="1:11" x14ac:dyDescent="0.2">
      <c r="A193" s="46"/>
      <c r="B193" s="39" t="s">
        <v>13</v>
      </c>
      <c r="C193" s="39">
        <v>527</v>
      </c>
      <c r="D193" s="39">
        <v>402224</v>
      </c>
      <c r="E193" s="40">
        <v>-527</v>
      </c>
      <c r="F193" s="41">
        <v>-402224</v>
      </c>
      <c r="G193" s="38">
        <f>C193+E193</f>
        <v>0</v>
      </c>
      <c r="H193" s="50">
        <f>D193+F193</f>
        <v>0</v>
      </c>
    </row>
    <row r="194" spans="1:11" x14ac:dyDescent="0.2">
      <c r="A194" s="46"/>
      <c r="B194" s="39" t="s">
        <v>7</v>
      </c>
      <c r="C194" s="39">
        <v>527</v>
      </c>
      <c r="D194" s="39">
        <v>402224</v>
      </c>
      <c r="E194" s="20">
        <v>0</v>
      </c>
      <c r="F194" s="21">
        <v>0</v>
      </c>
      <c r="G194" s="38">
        <f t="shared" ref="G194:G196" si="187">C194+E194</f>
        <v>527</v>
      </c>
      <c r="H194" s="50">
        <f t="shared" ref="H194:H196" si="188">D194+F194</f>
        <v>402224</v>
      </c>
    </row>
    <row r="195" spans="1:11" x14ac:dyDescent="0.2">
      <c r="A195" s="46"/>
      <c r="B195" s="39" t="s">
        <v>8</v>
      </c>
      <c r="C195" s="39">
        <v>527</v>
      </c>
      <c r="D195" s="39">
        <v>402224</v>
      </c>
      <c r="E195" s="20">
        <v>0</v>
      </c>
      <c r="F195" s="21">
        <v>0</v>
      </c>
      <c r="G195" s="38">
        <f t="shared" si="187"/>
        <v>527</v>
      </c>
      <c r="H195" s="50">
        <f t="shared" si="188"/>
        <v>402224</v>
      </c>
    </row>
    <row r="196" spans="1:11" x14ac:dyDescent="0.2">
      <c r="A196" s="46"/>
      <c r="B196" s="39" t="s">
        <v>9</v>
      </c>
      <c r="C196" s="39">
        <v>521</v>
      </c>
      <c r="D196" s="39">
        <v>402228</v>
      </c>
      <c r="E196" s="20">
        <v>0</v>
      </c>
      <c r="F196" s="21">
        <v>0</v>
      </c>
      <c r="G196" s="38">
        <f t="shared" si="187"/>
        <v>521</v>
      </c>
      <c r="H196" s="50">
        <f t="shared" si="188"/>
        <v>402228</v>
      </c>
    </row>
    <row r="197" spans="1:11" x14ac:dyDescent="0.2">
      <c r="A197" s="114" t="s">
        <v>103</v>
      </c>
      <c r="B197" s="227" t="s">
        <v>104</v>
      </c>
      <c r="C197" s="228"/>
      <c r="D197" s="228"/>
      <c r="E197" s="228"/>
      <c r="F197" s="228"/>
      <c r="G197" s="228"/>
      <c r="H197" s="229"/>
    </row>
    <row r="198" spans="1:11" x14ac:dyDescent="0.2">
      <c r="A198" s="46"/>
      <c r="B198" s="48" t="s">
        <v>132</v>
      </c>
      <c r="C198" s="31">
        <f>SUM(C199:C202)</f>
        <v>659</v>
      </c>
      <c r="D198" s="32">
        <f>SUM(D199:D202)</f>
        <v>504408</v>
      </c>
      <c r="E198" s="31">
        <f t="shared" ref="E198" si="189">SUM(E199:E202)</f>
        <v>-164</v>
      </c>
      <c r="F198" s="32">
        <f t="shared" ref="F198" si="190">SUM(F199:F202)</f>
        <v>-126104</v>
      </c>
      <c r="G198" s="31">
        <f t="shared" ref="G198" si="191">SUM(G199:G202)</f>
        <v>495</v>
      </c>
      <c r="H198" s="32">
        <f t="shared" ref="H198" si="192">SUM(H199:H202)</f>
        <v>378304</v>
      </c>
    </row>
    <row r="199" spans="1:11" x14ac:dyDescent="0.2">
      <c r="A199" s="46"/>
      <c r="B199" s="39" t="s">
        <v>13</v>
      </c>
      <c r="C199" s="39">
        <v>164</v>
      </c>
      <c r="D199" s="39">
        <v>126104</v>
      </c>
      <c r="E199" s="40">
        <v>-164</v>
      </c>
      <c r="F199" s="41">
        <v>-126104</v>
      </c>
      <c r="G199" s="38">
        <f>C199+E199</f>
        <v>0</v>
      </c>
      <c r="H199" s="50">
        <f>D199+F199</f>
        <v>0</v>
      </c>
    </row>
    <row r="200" spans="1:11" x14ac:dyDescent="0.2">
      <c r="A200" s="46"/>
      <c r="B200" s="39" t="s">
        <v>7</v>
      </c>
      <c r="C200" s="39">
        <v>164</v>
      </c>
      <c r="D200" s="39">
        <v>126104</v>
      </c>
      <c r="E200" s="20">
        <v>0</v>
      </c>
      <c r="F200" s="21">
        <v>0</v>
      </c>
      <c r="G200" s="38">
        <f t="shared" ref="G200:G202" si="193">C200+E200</f>
        <v>164</v>
      </c>
      <c r="H200" s="50">
        <f t="shared" ref="H200:H202" si="194">D200+F200</f>
        <v>126104</v>
      </c>
    </row>
    <row r="201" spans="1:11" x14ac:dyDescent="0.2">
      <c r="A201" s="46"/>
      <c r="B201" s="39" t="s">
        <v>8</v>
      </c>
      <c r="C201" s="39">
        <v>164</v>
      </c>
      <c r="D201" s="39">
        <v>126104</v>
      </c>
      <c r="E201" s="20">
        <v>0</v>
      </c>
      <c r="F201" s="21">
        <v>0</v>
      </c>
      <c r="G201" s="38">
        <f t="shared" si="193"/>
        <v>164</v>
      </c>
      <c r="H201" s="50">
        <f t="shared" si="194"/>
        <v>126104</v>
      </c>
    </row>
    <row r="202" spans="1:11" x14ac:dyDescent="0.2">
      <c r="A202" s="46"/>
      <c r="B202" s="39" t="s">
        <v>9</v>
      </c>
      <c r="C202" s="39">
        <v>167</v>
      </c>
      <c r="D202" s="39">
        <v>126096</v>
      </c>
      <c r="E202" s="20">
        <v>0</v>
      </c>
      <c r="F202" s="21">
        <v>0</v>
      </c>
      <c r="G202" s="38">
        <f t="shared" si="193"/>
        <v>167</v>
      </c>
      <c r="H202" s="50">
        <f t="shared" si="194"/>
        <v>126096</v>
      </c>
    </row>
    <row r="203" spans="1:11" x14ac:dyDescent="0.2">
      <c r="A203" s="114" t="s">
        <v>105</v>
      </c>
      <c r="B203" s="230" t="s">
        <v>106</v>
      </c>
      <c r="C203" s="231"/>
      <c r="D203" s="231"/>
      <c r="E203" s="231"/>
      <c r="F203" s="231"/>
      <c r="G203" s="231"/>
      <c r="H203" s="232"/>
      <c r="I203" s="154"/>
      <c r="J203" s="154"/>
      <c r="K203" s="154"/>
    </row>
    <row r="204" spans="1:11" x14ac:dyDescent="0.2">
      <c r="A204" s="46"/>
      <c r="B204" s="46" t="s">
        <v>132</v>
      </c>
      <c r="C204" s="17">
        <f>SUM(C205:C208)</f>
        <v>50</v>
      </c>
      <c r="D204" s="18">
        <f>SUM(D205:D208)</f>
        <v>38271</v>
      </c>
      <c r="E204" s="17">
        <f t="shared" ref="E204" si="195">SUM(E205:E208)</f>
        <v>-9</v>
      </c>
      <c r="F204" s="18">
        <f t="shared" ref="F204" si="196">SUM(F205:F208)</f>
        <v>-7342.15</v>
      </c>
      <c r="G204" s="17">
        <f t="shared" ref="G204" si="197">SUM(G205:G208)</f>
        <v>41</v>
      </c>
      <c r="H204" s="18">
        <f t="shared" ref="H204" si="198">SUM(H205:H208)</f>
        <v>30928.850000000002</v>
      </c>
      <c r="I204" s="154"/>
      <c r="J204" s="154"/>
      <c r="K204" s="154"/>
    </row>
    <row r="205" spans="1:11" x14ac:dyDescent="0.2">
      <c r="A205" s="46"/>
      <c r="B205" s="155" t="s">
        <v>13</v>
      </c>
      <c r="C205" s="155">
        <v>12</v>
      </c>
      <c r="D205" s="155">
        <v>9568</v>
      </c>
      <c r="E205" s="156">
        <v>0</v>
      </c>
      <c r="F205" s="157">
        <v>-55.38</v>
      </c>
      <c r="G205" s="158">
        <f>C205+E205</f>
        <v>12</v>
      </c>
      <c r="H205" s="159">
        <f>D205+F205</f>
        <v>9512.6200000000008</v>
      </c>
      <c r="I205" s="154"/>
      <c r="J205" s="154"/>
      <c r="K205" s="154"/>
    </row>
    <row r="206" spans="1:11" x14ac:dyDescent="0.2">
      <c r="A206" s="46"/>
      <c r="B206" s="155" t="s">
        <v>7</v>
      </c>
      <c r="C206" s="155">
        <v>12</v>
      </c>
      <c r="D206" s="155">
        <v>9568</v>
      </c>
      <c r="E206" s="160">
        <v>0</v>
      </c>
      <c r="F206" s="161">
        <v>0</v>
      </c>
      <c r="G206" s="158">
        <f t="shared" ref="G206:G208" si="199">C206+E206</f>
        <v>12</v>
      </c>
      <c r="H206" s="159">
        <f t="shared" ref="H206:H208" si="200">D206+F206</f>
        <v>9568</v>
      </c>
      <c r="I206" s="154"/>
      <c r="J206" s="154"/>
      <c r="K206" s="154"/>
    </row>
    <row r="207" spans="1:11" x14ac:dyDescent="0.2">
      <c r="A207" s="46"/>
      <c r="B207" s="155" t="s">
        <v>8</v>
      </c>
      <c r="C207" s="155">
        <v>12</v>
      </c>
      <c r="D207" s="155">
        <v>9568</v>
      </c>
      <c r="E207" s="160">
        <v>-4</v>
      </c>
      <c r="F207" s="161">
        <v>-3643.4</v>
      </c>
      <c r="G207" s="158">
        <f t="shared" si="199"/>
        <v>8</v>
      </c>
      <c r="H207" s="159">
        <f t="shared" si="200"/>
        <v>5924.6</v>
      </c>
      <c r="I207" s="154"/>
      <c r="J207" s="154"/>
      <c r="K207" s="154"/>
    </row>
    <row r="208" spans="1:11" x14ac:dyDescent="0.2">
      <c r="A208" s="46"/>
      <c r="B208" s="155" t="s">
        <v>9</v>
      </c>
      <c r="C208" s="155">
        <v>14</v>
      </c>
      <c r="D208" s="155">
        <v>9567</v>
      </c>
      <c r="E208" s="160">
        <v>-5</v>
      </c>
      <c r="F208" s="161">
        <v>-3643.37</v>
      </c>
      <c r="G208" s="158">
        <f t="shared" si="199"/>
        <v>9</v>
      </c>
      <c r="H208" s="159">
        <f t="shared" si="200"/>
        <v>5923.63</v>
      </c>
      <c r="I208" s="154"/>
      <c r="J208" s="154"/>
      <c r="K208" s="154"/>
    </row>
    <row r="209" spans="1:8" x14ac:dyDescent="0.2">
      <c r="A209" s="114" t="s">
        <v>107</v>
      </c>
      <c r="B209" s="227" t="s">
        <v>108</v>
      </c>
      <c r="C209" s="228"/>
      <c r="D209" s="228"/>
      <c r="E209" s="228"/>
      <c r="F209" s="228"/>
      <c r="G209" s="228"/>
      <c r="H209" s="229"/>
    </row>
    <row r="210" spans="1:8" x14ac:dyDescent="0.2">
      <c r="A210" s="46"/>
      <c r="B210" s="48" t="s">
        <v>132</v>
      </c>
      <c r="C210" s="31">
        <f>SUM(C211:C214)</f>
        <v>37479</v>
      </c>
      <c r="D210" s="32">
        <f>SUM(D211:D214)</f>
        <v>23112618</v>
      </c>
      <c r="E210" s="31">
        <f t="shared" ref="E210" si="201">SUM(E211:E214)</f>
        <v>-777</v>
      </c>
      <c r="F210" s="32">
        <f t="shared" ref="F210" si="202">SUM(F211:F214)</f>
        <v>-433157.47</v>
      </c>
      <c r="G210" s="31">
        <f t="shared" ref="G210" si="203">SUM(G211:G214)</f>
        <v>36702</v>
      </c>
      <c r="H210" s="32">
        <f t="shared" ref="H210" si="204">SUM(H211:H214)</f>
        <v>22679460.530000001</v>
      </c>
    </row>
    <row r="211" spans="1:8" x14ac:dyDescent="0.2">
      <c r="A211" s="46"/>
      <c r="B211" s="39" t="s">
        <v>13</v>
      </c>
      <c r="C211" s="39">
        <v>9369</v>
      </c>
      <c r="D211" s="39">
        <v>5778156</v>
      </c>
      <c r="E211" s="40">
        <v>-777</v>
      </c>
      <c r="F211" s="41">
        <v>-433157.47</v>
      </c>
      <c r="G211" s="38">
        <f>C211+E211</f>
        <v>8592</v>
      </c>
      <c r="H211" s="50">
        <f>D211+F211</f>
        <v>5344998.53</v>
      </c>
    </row>
    <row r="212" spans="1:8" x14ac:dyDescent="0.2">
      <c r="A212" s="46"/>
      <c r="B212" s="39" t="s">
        <v>7</v>
      </c>
      <c r="C212" s="39">
        <v>9369</v>
      </c>
      <c r="D212" s="39">
        <v>5778156</v>
      </c>
      <c r="E212" s="20">
        <v>0</v>
      </c>
      <c r="F212" s="21">
        <v>0</v>
      </c>
      <c r="G212" s="38">
        <f t="shared" ref="G212:G214" si="205">C212+E212</f>
        <v>9369</v>
      </c>
      <c r="H212" s="50">
        <f t="shared" ref="H212:H214" si="206">D212+F212</f>
        <v>5778156</v>
      </c>
    </row>
    <row r="213" spans="1:8" x14ac:dyDescent="0.2">
      <c r="A213" s="46"/>
      <c r="B213" s="39" t="s">
        <v>8</v>
      </c>
      <c r="C213" s="39">
        <v>9369</v>
      </c>
      <c r="D213" s="39">
        <v>5778156</v>
      </c>
      <c r="E213" s="20">
        <v>0</v>
      </c>
      <c r="F213" s="21">
        <v>0</v>
      </c>
      <c r="G213" s="38">
        <f t="shared" si="205"/>
        <v>9369</v>
      </c>
      <c r="H213" s="50">
        <f t="shared" si="206"/>
        <v>5778156</v>
      </c>
    </row>
    <row r="214" spans="1:8" x14ac:dyDescent="0.2">
      <c r="A214" s="46"/>
      <c r="B214" s="39" t="s">
        <v>9</v>
      </c>
      <c r="C214" s="39">
        <v>9372</v>
      </c>
      <c r="D214" s="39">
        <v>5778150</v>
      </c>
      <c r="E214" s="20">
        <v>0</v>
      </c>
      <c r="F214" s="21">
        <v>0</v>
      </c>
      <c r="G214" s="38">
        <f t="shared" si="205"/>
        <v>9372</v>
      </c>
      <c r="H214" s="50">
        <f t="shared" si="206"/>
        <v>5778150</v>
      </c>
    </row>
    <row r="215" spans="1:8" x14ac:dyDescent="0.2">
      <c r="A215" s="114" t="s">
        <v>141</v>
      </c>
      <c r="B215" s="227" t="s">
        <v>142</v>
      </c>
      <c r="C215" s="228"/>
      <c r="D215" s="228"/>
      <c r="E215" s="228"/>
      <c r="F215" s="228"/>
      <c r="G215" s="228"/>
      <c r="H215" s="229"/>
    </row>
    <row r="216" spans="1:8" x14ac:dyDescent="0.2">
      <c r="A216" s="46"/>
      <c r="B216" s="48" t="s">
        <v>132</v>
      </c>
      <c r="C216" s="31">
        <f>SUM(C217:C220)</f>
        <v>57272</v>
      </c>
      <c r="D216" s="32">
        <f>SUM(D217:D220)</f>
        <v>43695016</v>
      </c>
      <c r="E216" s="31">
        <f t="shared" ref="E216" si="207">SUM(E217:E220)</f>
        <v>-7198</v>
      </c>
      <c r="F216" s="32">
        <f t="shared" ref="F216" si="208">SUM(F217:F220)</f>
        <v>-6377002.79</v>
      </c>
      <c r="G216" s="31">
        <f t="shared" ref="G216" si="209">SUM(G217:G220)</f>
        <v>50074</v>
      </c>
      <c r="H216" s="32">
        <f t="shared" ref="H216" si="210">SUM(H217:H220)</f>
        <v>37318013.210000001</v>
      </c>
    </row>
    <row r="217" spans="1:8" x14ac:dyDescent="0.2">
      <c r="A217" s="46"/>
      <c r="B217" s="39" t="s">
        <v>13</v>
      </c>
      <c r="C217" s="39">
        <v>14318</v>
      </c>
      <c r="D217" s="39">
        <v>10923756</v>
      </c>
      <c r="E217" s="40">
        <v>-7198</v>
      </c>
      <c r="F217" s="41">
        <v>-6377002.79</v>
      </c>
      <c r="G217" s="38">
        <f>C217+E217</f>
        <v>7120</v>
      </c>
      <c r="H217" s="50">
        <f>D217+F217</f>
        <v>4546753.21</v>
      </c>
    </row>
    <row r="218" spans="1:8" x14ac:dyDescent="0.2">
      <c r="A218" s="46"/>
      <c r="B218" s="39" t="s">
        <v>7</v>
      </c>
      <c r="C218" s="39">
        <v>14318</v>
      </c>
      <c r="D218" s="39">
        <v>10923756</v>
      </c>
      <c r="E218" s="20">
        <v>0</v>
      </c>
      <c r="F218" s="21">
        <v>0</v>
      </c>
      <c r="G218" s="38">
        <f t="shared" ref="G218:G220" si="211">C218+E218</f>
        <v>14318</v>
      </c>
      <c r="H218" s="50">
        <f t="shared" ref="H218:H220" si="212">D218+F218</f>
        <v>10923756</v>
      </c>
    </row>
    <row r="219" spans="1:8" x14ac:dyDescent="0.2">
      <c r="A219" s="46"/>
      <c r="B219" s="39" t="s">
        <v>8</v>
      </c>
      <c r="C219" s="39">
        <v>14318</v>
      </c>
      <c r="D219" s="39">
        <v>10923756</v>
      </c>
      <c r="E219" s="20">
        <v>0</v>
      </c>
      <c r="F219" s="21">
        <v>0</v>
      </c>
      <c r="G219" s="38">
        <f t="shared" si="211"/>
        <v>14318</v>
      </c>
      <c r="H219" s="50">
        <f t="shared" si="212"/>
        <v>10923756</v>
      </c>
    </row>
    <row r="220" spans="1:8" x14ac:dyDescent="0.2">
      <c r="A220" s="46"/>
      <c r="B220" s="39" t="s">
        <v>9</v>
      </c>
      <c r="C220" s="39">
        <v>14318</v>
      </c>
      <c r="D220" s="39">
        <v>10923748</v>
      </c>
      <c r="E220" s="20">
        <v>0</v>
      </c>
      <c r="F220" s="21">
        <v>0</v>
      </c>
      <c r="G220" s="38">
        <f t="shared" si="211"/>
        <v>14318</v>
      </c>
      <c r="H220" s="50">
        <f t="shared" si="212"/>
        <v>10923748</v>
      </c>
    </row>
    <row r="221" spans="1:8" x14ac:dyDescent="0.2">
      <c r="A221" s="114" t="s">
        <v>111</v>
      </c>
      <c r="B221" s="227" t="s">
        <v>112</v>
      </c>
      <c r="C221" s="228"/>
      <c r="D221" s="228"/>
      <c r="E221" s="228"/>
      <c r="F221" s="228"/>
      <c r="G221" s="228"/>
      <c r="H221" s="229"/>
    </row>
    <row r="222" spans="1:8" x14ac:dyDescent="0.2">
      <c r="A222" s="46"/>
      <c r="B222" s="48" t="s">
        <v>132</v>
      </c>
      <c r="C222" s="31">
        <f>SUM(C223:C226)</f>
        <v>2018</v>
      </c>
      <c r="D222" s="32">
        <f>SUM(D223:D226)</f>
        <v>1544605</v>
      </c>
      <c r="E222" s="31">
        <f>SUM(E223:E226)</f>
        <v>-504</v>
      </c>
      <c r="F222" s="31">
        <f>SUM(F223:F226)</f>
        <v>-386152</v>
      </c>
      <c r="G222" s="31">
        <f t="shared" ref="G222" si="213">SUM(G223:G226)</f>
        <v>1514</v>
      </c>
      <c r="H222" s="32">
        <f t="shared" ref="H222" si="214">SUM(H223:H226)</f>
        <v>1158453</v>
      </c>
    </row>
    <row r="223" spans="1:8" x14ac:dyDescent="0.2">
      <c r="A223" s="46"/>
      <c r="B223" s="39" t="s">
        <v>13</v>
      </c>
      <c r="C223" s="39">
        <v>504</v>
      </c>
      <c r="D223" s="39">
        <v>386152</v>
      </c>
      <c r="E223" s="40">
        <v>-504</v>
      </c>
      <c r="F223" s="41">
        <v>-386152</v>
      </c>
      <c r="G223" s="38">
        <f>C223+E223</f>
        <v>0</v>
      </c>
      <c r="H223" s="50">
        <f>D223+F223</f>
        <v>0</v>
      </c>
    </row>
    <row r="224" spans="1:8" x14ac:dyDescent="0.2">
      <c r="A224" s="46"/>
      <c r="B224" s="39" t="s">
        <v>7</v>
      </c>
      <c r="C224" s="39">
        <v>504</v>
      </c>
      <c r="D224" s="39">
        <v>386152</v>
      </c>
      <c r="E224" s="20">
        <v>0</v>
      </c>
      <c r="F224" s="21">
        <v>0</v>
      </c>
      <c r="G224" s="38">
        <f t="shared" ref="G224:G226" si="215">C224+E224</f>
        <v>504</v>
      </c>
      <c r="H224" s="50">
        <f t="shared" ref="H224:H226" si="216">D224+F224</f>
        <v>386152</v>
      </c>
    </row>
    <row r="225" spans="1:8" x14ac:dyDescent="0.2">
      <c r="A225" s="46"/>
      <c r="B225" s="39" t="s">
        <v>8</v>
      </c>
      <c r="C225" s="39">
        <v>504</v>
      </c>
      <c r="D225" s="39">
        <v>386152</v>
      </c>
      <c r="E225" s="20">
        <v>0</v>
      </c>
      <c r="F225" s="21">
        <v>0</v>
      </c>
      <c r="G225" s="38">
        <f t="shared" si="215"/>
        <v>504</v>
      </c>
      <c r="H225" s="50">
        <f t="shared" si="216"/>
        <v>386152</v>
      </c>
    </row>
    <row r="226" spans="1:8" x14ac:dyDescent="0.2">
      <c r="A226" s="46"/>
      <c r="B226" s="39" t="s">
        <v>9</v>
      </c>
      <c r="C226" s="39">
        <v>506</v>
      </c>
      <c r="D226" s="39">
        <v>386149</v>
      </c>
      <c r="E226" s="20">
        <v>0</v>
      </c>
      <c r="F226" s="21">
        <v>0</v>
      </c>
      <c r="G226" s="38">
        <f t="shared" si="215"/>
        <v>506</v>
      </c>
      <c r="H226" s="50">
        <f t="shared" si="216"/>
        <v>386149</v>
      </c>
    </row>
    <row r="227" spans="1:8" x14ac:dyDescent="0.2">
      <c r="A227" s="114" t="s">
        <v>115</v>
      </c>
      <c r="B227" s="227" t="s">
        <v>116</v>
      </c>
      <c r="C227" s="228"/>
      <c r="D227" s="228"/>
      <c r="E227" s="228"/>
      <c r="F227" s="228"/>
      <c r="G227" s="228"/>
      <c r="H227" s="229"/>
    </row>
    <row r="228" spans="1:8" x14ac:dyDescent="0.2">
      <c r="A228" s="46"/>
      <c r="B228" s="48" t="s">
        <v>132</v>
      </c>
      <c r="C228" s="31">
        <f>SUM(C229:C232)</f>
        <v>58120</v>
      </c>
      <c r="D228" s="32">
        <f>SUM(D229:D232)</f>
        <v>47097070.219999999</v>
      </c>
      <c r="E228" s="31">
        <f>SUM(E229:E231)</f>
        <v>-5894</v>
      </c>
      <c r="F228" s="31">
        <f>SUM(F229:F231)</f>
        <v>-5253880.9700000007</v>
      </c>
      <c r="G228" s="31">
        <f t="shared" ref="G228" si="217">SUM(G229:G232)</f>
        <v>52226</v>
      </c>
      <c r="H228" s="32">
        <f t="shared" ref="H228" si="218">SUM(H229:H232)</f>
        <v>41843189.25</v>
      </c>
    </row>
    <row r="229" spans="1:8" x14ac:dyDescent="0.2">
      <c r="A229" s="46"/>
      <c r="B229" s="39" t="s">
        <v>7</v>
      </c>
      <c r="C229" s="39">
        <v>4435</v>
      </c>
      <c r="D229" s="39">
        <v>3861767.81</v>
      </c>
      <c r="E229" s="40">
        <v>11341</v>
      </c>
      <c r="F229" s="41">
        <v>9834009.7599999998</v>
      </c>
      <c r="G229" s="38">
        <f t="shared" ref="G229:G231" si="219">C229+E229</f>
        <v>15776</v>
      </c>
      <c r="H229" s="50">
        <f t="shared" ref="H229:H231" si="220">D229+F229</f>
        <v>13695777.57</v>
      </c>
    </row>
    <row r="230" spans="1:8" x14ac:dyDescent="0.2">
      <c r="A230" s="46"/>
      <c r="B230" s="39" t="s">
        <v>8</v>
      </c>
      <c r="C230" s="39">
        <v>26843</v>
      </c>
      <c r="D230" s="39">
        <v>21617650.710000001</v>
      </c>
      <c r="E230" s="40">
        <v>-8618</v>
      </c>
      <c r="F230" s="41">
        <v>-7543945.3600000003</v>
      </c>
      <c r="G230" s="38">
        <f t="shared" si="219"/>
        <v>18225</v>
      </c>
      <c r="H230" s="50">
        <f t="shared" si="220"/>
        <v>14073705.350000001</v>
      </c>
    </row>
    <row r="231" spans="1:8" x14ac:dyDescent="0.2">
      <c r="A231" s="46"/>
      <c r="B231" s="39" t="s">
        <v>9</v>
      </c>
      <c r="C231" s="39">
        <v>26842</v>
      </c>
      <c r="D231" s="39">
        <v>21617651.699999999</v>
      </c>
      <c r="E231" s="40">
        <v>-8617</v>
      </c>
      <c r="F231" s="41">
        <v>-7543945.3700000001</v>
      </c>
      <c r="G231" s="38">
        <f t="shared" si="219"/>
        <v>18225</v>
      </c>
      <c r="H231" s="50">
        <f t="shared" si="220"/>
        <v>14073706.329999998</v>
      </c>
    </row>
    <row r="232" spans="1:8" x14ac:dyDescent="0.2">
      <c r="A232" s="114" t="s">
        <v>119</v>
      </c>
      <c r="B232" s="227" t="s">
        <v>120</v>
      </c>
      <c r="C232" s="228"/>
      <c r="D232" s="228"/>
      <c r="E232" s="228"/>
      <c r="F232" s="228"/>
      <c r="G232" s="228"/>
      <c r="H232" s="229"/>
    </row>
    <row r="233" spans="1:8" x14ac:dyDescent="0.2">
      <c r="A233" s="46"/>
      <c r="B233" s="48" t="s">
        <v>132</v>
      </c>
      <c r="C233" s="31">
        <f>SUM(C234:C237)</f>
        <v>14580</v>
      </c>
      <c r="D233" s="32">
        <f>SUM(D234:D237)</f>
        <v>9043369.1699999999</v>
      </c>
      <c r="E233" s="31">
        <f>SUM(E234:E236)</f>
        <v>-563</v>
      </c>
      <c r="F233" s="31">
        <f>SUM(F234:F236)</f>
        <v>-530894.31999999995</v>
      </c>
      <c r="G233" s="31">
        <f t="shared" ref="G233" si="221">SUM(G234:G237)</f>
        <v>14017</v>
      </c>
      <c r="H233" s="32">
        <f t="shared" ref="H233" si="222">SUM(H234:H237)</f>
        <v>8512474.8499999996</v>
      </c>
    </row>
    <row r="234" spans="1:8" x14ac:dyDescent="0.2">
      <c r="A234" s="46"/>
      <c r="B234" s="39" t="s">
        <v>7</v>
      </c>
      <c r="C234" s="39">
        <v>2675</v>
      </c>
      <c r="D234" s="39">
        <v>1985141.17</v>
      </c>
      <c r="E234" s="40">
        <v>0</v>
      </c>
      <c r="F234" s="41">
        <v>0</v>
      </c>
      <c r="G234" s="38">
        <f t="shared" ref="G234:G236" si="223">C234+E234</f>
        <v>2675</v>
      </c>
      <c r="H234" s="50">
        <f t="shared" ref="H234:H236" si="224">D234+F234</f>
        <v>1985141.17</v>
      </c>
    </row>
    <row r="235" spans="1:8" x14ac:dyDescent="0.2">
      <c r="A235" s="46"/>
      <c r="B235" s="39" t="s">
        <v>8</v>
      </c>
      <c r="C235" s="39">
        <v>5953</v>
      </c>
      <c r="D235" s="39">
        <v>3529114</v>
      </c>
      <c r="E235" s="40">
        <v>-282</v>
      </c>
      <c r="F235" s="41">
        <v>-265447.15999999997</v>
      </c>
      <c r="G235" s="38">
        <f t="shared" si="223"/>
        <v>5671</v>
      </c>
      <c r="H235" s="50">
        <f t="shared" si="224"/>
        <v>3263666.84</v>
      </c>
    </row>
    <row r="236" spans="1:8" x14ac:dyDescent="0.2">
      <c r="A236" s="46"/>
      <c r="B236" s="39" t="s">
        <v>9</v>
      </c>
      <c r="C236" s="39">
        <v>5952</v>
      </c>
      <c r="D236" s="39">
        <v>3529114</v>
      </c>
      <c r="E236" s="40">
        <v>-281</v>
      </c>
      <c r="F236" s="41">
        <v>-265447.15999999997</v>
      </c>
      <c r="G236" s="38">
        <f t="shared" si="223"/>
        <v>5671</v>
      </c>
      <c r="H236" s="50">
        <f t="shared" si="224"/>
        <v>3263666.84</v>
      </c>
    </row>
    <row r="237" spans="1:8" x14ac:dyDescent="0.2">
      <c r="A237" s="114" t="s">
        <v>121</v>
      </c>
      <c r="B237" s="227" t="s">
        <v>122</v>
      </c>
      <c r="C237" s="228"/>
      <c r="D237" s="228"/>
      <c r="E237" s="228"/>
      <c r="F237" s="228"/>
      <c r="G237" s="228"/>
      <c r="H237" s="229"/>
    </row>
    <row r="238" spans="1:8" x14ac:dyDescent="0.2">
      <c r="A238" s="46"/>
      <c r="B238" s="48" t="s">
        <v>132</v>
      </c>
      <c r="C238" s="31">
        <f>SUM(C239:C242)</f>
        <v>25985</v>
      </c>
      <c r="D238" s="32">
        <f>SUM(D239:D242)</f>
        <v>19092970.140000001</v>
      </c>
      <c r="E238" s="31">
        <f>SUM(E239:E241)</f>
        <v>-6204</v>
      </c>
      <c r="F238" s="31">
        <f>SUM(F239:F241)</f>
        <v>-4586817</v>
      </c>
      <c r="G238" s="31">
        <f t="shared" ref="G238" si="225">SUM(G239:G242)</f>
        <v>19781</v>
      </c>
      <c r="H238" s="32">
        <f t="shared" ref="H238" si="226">SUM(H239:H242)</f>
        <v>14506153.140000001</v>
      </c>
    </row>
    <row r="239" spans="1:8" x14ac:dyDescent="0.2">
      <c r="A239" s="46"/>
      <c r="B239" s="39" t="s">
        <v>7</v>
      </c>
      <c r="C239" s="39">
        <v>3167</v>
      </c>
      <c r="D239" s="39">
        <v>2332094.04</v>
      </c>
      <c r="E239" s="40">
        <v>3296</v>
      </c>
      <c r="F239" s="41">
        <v>2409465.1</v>
      </c>
      <c r="G239" s="38">
        <f t="shared" ref="G239:G241" si="227">C239+E239</f>
        <v>6463</v>
      </c>
      <c r="H239" s="50">
        <f t="shared" ref="H239:H241" si="228">D239+F239</f>
        <v>4741559.1400000006</v>
      </c>
    </row>
    <row r="240" spans="1:8" x14ac:dyDescent="0.2">
      <c r="A240" s="46"/>
      <c r="B240" s="39" t="s">
        <v>8</v>
      </c>
      <c r="C240" s="39">
        <v>11409</v>
      </c>
      <c r="D240" s="39">
        <v>8380438.0499999998</v>
      </c>
      <c r="E240" s="40">
        <v>-4750</v>
      </c>
      <c r="F240" s="41">
        <v>-3498141.05</v>
      </c>
      <c r="G240" s="38">
        <f t="shared" si="227"/>
        <v>6659</v>
      </c>
      <c r="H240" s="50">
        <f t="shared" si="228"/>
        <v>4882297</v>
      </c>
    </row>
    <row r="241" spans="1:8" x14ac:dyDescent="0.2">
      <c r="A241" s="46"/>
      <c r="B241" s="39" t="s">
        <v>9</v>
      </c>
      <c r="C241" s="39">
        <v>11409</v>
      </c>
      <c r="D241" s="39">
        <v>8380438.0499999998</v>
      </c>
      <c r="E241" s="40">
        <v>-4750</v>
      </c>
      <c r="F241" s="41">
        <v>-3498141.05</v>
      </c>
      <c r="G241" s="38">
        <f t="shared" si="227"/>
        <v>6659</v>
      </c>
      <c r="H241" s="50">
        <f t="shared" si="228"/>
        <v>4882297</v>
      </c>
    </row>
    <row r="242" spans="1:8" x14ac:dyDescent="0.2">
      <c r="A242" s="114" t="s">
        <v>123</v>
      </c>
      <c r="B242" s="227" t="s">
        <v>124</v>
      </c>
      <c r="C242" s="228"/>
      <c r="D242" s="228"/>
      <c r="E242" s="228"/>
      <c r="F242" s="228"/>
      <c r="G242" s="228"/>
      <c r="H242" s="229"/>
    </row>
    <row r="243" spans="1:8" x14ac:dyDescent="0.2">
      <c r="A243" s="46"/>
      <c r="B243" s="48" t="s">
        <v>132</v>
      </c>
      <c r="C243" s="31">
        <f>SUM(C244:C247)</f>
        <v>25228</v>
      </c>
      <c r="D243" s="32">
        <f>SUM(D244:D247)</f>
        <v>18682260.329999998</v>
      </c>
      <c r="E243" s="31">
        <f>SUM(E244:E246)</f>
        <v>-2003</v>
      </c>
      <c r="F243" s="31">
        <f>SUM(F244:F246)</f>
        <v>-1975746</v>
      </c>
      <c r="G243" s="31">
        <f t="shared" ref="G243" si="229">SUM(G244:G247)</f>
        <v>23225</v>
      </c>
      <c r="H243" s="32">
        <f t="shared" ref="H243" si="230">SUM(H244:H247)</f>
        <v>16706514.329999998</v>
      </c>
    </row>
    <row r="244" spans="1:8" x14ac:dyDescent="0.2">
      <c r="A244" s="46"/>
      <c r="B244" s="39" t="s">
        <v>7</v>
      </c>
      <c r="C244" s="39">
        <v>2005</v>
      </c>
      <c r="D244" s="39">
        <v>1613598.08</v>
      </c>
      <c r="E244" s="40">
        <v>5346</v>
      </c>
      <c r="F244" s="41">
        <v>4182212.25</v>
      </c>
      <c r="G244" s="38">
        <f t="shared" ref="G244:G246" si="231">C244+E244</f>
        <v>7351</v>
      </c>
      <c r="H244" s="50">
        <f t="shared" ref="H244:H246" si="232">D244+F244</f>
        <v>5795810.3300000001</v>
      </c>
    </row>
    <row r="245" spans="1:8" x14ac:dyDescent="0.2">
      <c r="A245" s="46"/>
      <c r="B245" s="39" t="s">
        <v>8</v>
      </c>
      <c r="C245" s="39">
        <v>11612</v>
      </c>
      <c r="D245" s="39">
        <v>8534331.1199999992</v>
      </c>
      <c r="E245" s="40">
        <v>-3675</v>
      </c>
      <c r="F245" s="41">
        <v>-3078979.12</v>
      </c>
      <c r="G245" s="38">
        <f t="shared" si="231"/>
        <v>7937</v>
      </c>
      <c r="H245" s="50">
        <f t="shared" si="232"/>
        <v>5455351.9999999991</v>
      </c>
    </row>
    <row r="246" spans="1:8" x14ac:dyDescent="0.2">
      <c r="A246" s="46"/>
      <c r="B246" s="39" t="s">
        <v>9</v>
      </c>
      <c r="C246" s="39">
        <v>11611</v>
      </c>
      <c r="D246" s="39">
        <v>8534331.1300000008</v>
      </c>
      <c r="E246" s="40">
        <v>-3674</v>
      </c>
      <c r="F246" s="41">
        <v>-3078979.13</v>
      </c>
      <c r="G246" s="38">
        <f t="shared" si="231"/>
        <v>7937</v>
      </c>
      <c r="H246" s="50">
        <f t="shared" si="232"/>
        <v>5455352.0000000009</v>
      </c>
    </row>
    <row r="247" spans="1:8" x14ac:dyDescent="0.2">
      <c r="A247" s="114" t="s">
        <v>125</v>
      </c>
      <c r="B247" s="227" t="s">
        <v>126</v>
      </c>
      <c r="C247" s="228"/>
      <c r="D247" s="228"/>
      <c r="E247" s="228"/>
      <c r="F247" s="228"/>
      <c r="G247" s="228"/>
      <c r="H247" s="229"/>
    </row>
    <row r="248" spans="1:8" x14ac:dyDescent="0.2">
      <c r="A248" s="46"/>
      <c r="B248" s="48" t="s">
        <v>132</v>
      </c>
      <c r="C248" s="31">
        <f>SUM(C249:C252)</f>
        <v>20317</v>
      </c>
      <c r="D248" s="32">
        <f>SUM(D249:D252)</f>
        <v>15259000.729999999</v>
      </c>
      <c r="E248" s="31">
        <f>SUM(E249:E251)</f>
        <v>-977</v>
      </c>
      <c r="F248" s="31">
        <f>SUM(F249:F251)</f>
        <v>-844967</v>
      </c>
      <c r="G248" s="31">
        <f t="shared" ref="G248" si="233">SUM(G249:G252)</f>
        <v>19340</v>
      </c>
      <c r="H248" s="32">
        <f t="shared" ref="H248" si="234">SUM(H249:H252)</f>
        <v>14414033.729999999</v>
      </c>
    </row>
    <row r="249" spans="1:8" x14ac:dyDescent="0.2">
      <c r="A249" s="46"/>
      <c r="B249" s="39" t="s">
        <v>7</v>
      </c>
      <c r="C249" s="39">
        <v>4767</v>
      </c>
      <c r="D249" s="39">
        <v>4290180.72</v>
      </c>
      <c r="E249" s="40">
        <v>-244</v>
      </c>
      <c r="F249" s="41">
        <v>-211241</v>
      </c>
      <c r="G249" s="38">
        <f t="shared" ref="G249:G251" si="235">C249+E249</f>
        <v>4523</v>
      </c>
      <c r="H249" s="50">
        <f t="shared" ref="H249:H251" si="236">D249+F249</f>
        <v>4078939.7199999997</v>
      </c>
    </row>
    <row r="250" spans="1:8" x14ac:dyDescent="0.2">
      <c r="A250" s="46"/>
      <c r="B250" s="39" t="s">
        <v>8</v>
      </c>
      <c r="C250" s="39">
        <v>7775</v>
      </c>
      <c r="D250" s="39">
        <v>5484410</v>
      </c>
      <c r="E250" s="40">
        <v>-367</v>
      </c>
      <c r="F250" s="41">
        <v>-316863</v>
      </c>
      <c r="G250" s="38">
        <f t="shared" si="235"/>
        <v>7408</v>
      </c>
      <c r="H250" s="50">
        <f t="shared" si="236"/>
        <v>5167547</v>
      </c>
    </row>
    <row r="251" spans="1:8" x14ac:dyDescent="0.2">
      <c r="A251" s="46"/>
      <c r="B251" s="39" t="s">
        <v>9</v>
      </c>
      <c r="C251" s="39">
        <v>7775</v>
      </c>
      <c r="D251" s="39">
        <v>5484410.0099999998</v>
      </c>
      <c r="E251" s="40">
        <v>-366</v>
      </c>
      <c r="F251" s="41">
        <v>-316863</v>
      </c>
      <c r="G251" s="38">
        <f t="shared" si="235"/>
        <v>7409</v>
      </c>
      <c r="H251" s="50">
        <f t="shared" si="236"/>
        <v>5167547.01</v>
      </c>
    </row>
    <row r="252" spans="1:8" ht="13.5" customHeight="1" x14ac:dyDescent="0.2">
      <c r="A252" s="233" t="s">
        <v>127</v>
      </c>
      <c r="B252" s="234"/>
      <c r="C252" s="19"/>
      <c r="D252" s="19"/>
      <c r="E252" s="28">
        <f>E248+E243+E238+E233+E228+E222+E216+E210+E204+E198+E192+E186+E180+E174+E168+E162+E156+E150+E144+E138+E132+E126+E120+E114+E108+E102+E96+E90+E84+E78+E72+E66+E60+E54+E48+E42+E36+E30+E24+E12+E6+E18</f>
        <v>-63390</v>
      </c>
      <c r="F252" s="24">
        <f>F248+F243+F238+F233+F228+F222+F216+F210+F204+F198+F192+F186+F180+F174+F168+F162+F156+F150+F144+F138+F132+F126+F120+F114+F108+F102+F96+F90+F84+F78+F72+F66+F60+F54+F48+F42+F36+F30+F24+F12+F6+F18</f>
        <v>-53250985.999999993</v>
      </c>
      <c r="G252" s="19"/>
      <c r="H252" s="19"/>
    </row>
  </sheetData>
  <autoFilter ref="A1:H252">
    <filterColumn colId="5" showButton="0"/>
    <filterColumn colId="6" showButton="0"/>
  </autoFilter>
  <mergeCells count="50">
    <mergeCell ref="B53:H53"/>
    <mergeCell ref="A252:B252"/>
    <mergeCell ref="B11:H11"/>
    <mergeCell ref="B247:H247"/>
    <mergeCell ref="B242:H242"/>
    <mergeCell ref="B237:H237"/>
    <mergeCell ref="B232:H232"/>
    <mergeCell ref="B227:H227"/>
    <mergeCell ref="B221:H221"/>
    <mergeCell ref="B215:H215"/>
    <mergeCell ref="B47:H47"/>
    <mergeCell ref="B41:H41"/>
    <mergeCell ref="B35:H35"/>
    <mergeCell ref="B29:H29"/>
    <mergeCell ref="B23:H23"/>
    <mergeCell ref="B17:H17"/>
    <mergeCell ref="B95:H95"/>
    <mergeCell ref="B77:H77"/>
    <mergeCell ref="B71:H71"/>
    <mergeCell ref="B65:H65"/>
    <mergeCell ref="B59:H59"/>
    <mergeCell ref="B83:H83"/>
    <mergeCell ref="B125:H125"/>
    <mergeCell ref="B119:H119"/>
    <mergeCell ref="B113:H113"/>
    <mergeCell ref="B107:H107"/>
    <mergeCell ref="B101:H101"/>
    <mergeCell ref="B5:H5"/>
    <mergeCell ref="B209:H209"/>
    <mergeCell ref="B203:H203"/>
    <mergeCell ref="B197:H197"/>
    <mergeCell ref="B191:H191"/>
    <mergeCell ref="B185:H185"/>
    <mergeCell ref="B179:H179"/>
    <mergeCell ref="B173:H173"/>
    <mergeCell ref="B167:H167"/>
    <mergeCell ref="B161:H161"/>
    <mergeCell ref="B89:H89"/>
    <mergeCell ref="B155:H155"/>
    <mergeCell ref="B149:H149"/>
    <mergeCell ref="B143:H143"/>
    <mergeCell ref="B137:H137"/>
    <mergeCell ref="B131:H131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view="pageBreakPreview" zoomScaleNormal="115" zoomScaleSheetLayoutView="100" workbookViewId="0">
      <pane xSplit="1" ySplit="4" topLeftCell="B38" activePane="bottomRight" state="frozen"/>
      <selection pane="topRight" activeCell="B1" sqref="B1"/>
      <selection pane="bottomLeft" activeCell="A5" sqref="A5"/>
      <selection pane="bottomRight" activeCell="K53" sqref="K53"/>
    </sheetView>
  </sheetViews>
  <sheetFormatPr defaultRowHeight="12" outlineLevelRow="2" x14ac:dyDescent="0.2"/>
  <cols>
    <col min="1" max="1" width="10.6640625" style="6" customWidth="1"/>
    <col min="2" max="2" width="27.83203125" customWidth="1"/>
    <col min="4" max="4" width="15.6640625" customWidth="1"/>
    <col min="6" max="6" width="16" customWidth="1"/>
    <col min="8" max="8" width="18" customWidth="1"/>
  </cols>
  <sheetData>
    <row r="1" spans="1:8" ht="43.5" customHeight="1" x14ac:dyDescent="0.2">
      <c r="B1" s="1"/>
      <c r="C1" s="1"/>
      <c r="D1" s="1"/>
      <c r="E1" s="1"/>
      <c r="F1" s="203" t="s">
        <v>542</v>
      </c>
      <c r="G1" s="203"/>
      <c r="H1" s="203"/>
    </row>
    <row r="2" spans="1:8" ht="43.5" customHeight="1" x14ac:dyDescent="0.2">
      <c r="A2" s="61"/>
      <c r="B2" s="235" t="s">
        <v>231</v>
      </c>
      <c r="C2" s="235"/>
      <c r="D2" s="235"/>
      <c r="E2" s="235"/>
      <c r="F2" s="235"/>
      <c r="G2" s="235"/>
      <c r="H2" s="235"/>
    </row>
    <row r="3" spans="1:8" ht="24" customHeight="1" x14ac:dyDescent="0.2">
      <c r="A3" s="207" t="s">
        <v>0</v>
      </c>
      <c r="B3" s="208" t="s">
        <v>1</v>
      </c>
      <c r="C3" s="209" t="s">
        <v>2</v>
      </c>
      <c r="D3" s="209"/>
      <c r="E3" s="209" t="s">
        <v>3</v>
      </c>
      <c r="F3" s="209"/>
      <c r="G3" s="209" t="s">
        <v>4</v>
      </c>
      <c r="H3" s="209"/>
    </row>
    <row r="4" spans="1:8" ht="18" customHeight="1" x14ac:dyDescent="0.2">
      <c r="A4" s="207"/>
      <c r="B4" s="208"/>
      <c r="C4" s="2" t="s">
        <v>5</v>
      </c>
      <c r="D4" s="2" t="s">
        <v>6</v>
      </c>
      <c r="E4" s="2" t="s">
        <v>5</v>
      </c>
      <c r="F4" s="2" t="s">
        <v>6</v>
      </c>
      <c r="G4" s="2" t="s">
        <v>5</v>
      </c>
      <c r="H4" s="2" t="s">
        <v>6</v>
      </c>
    </row>
    <row r="5" spans="1:8" x14ac:dyDescent="0.2">
      <c r="A5" s="12">
        <v>560263</v>
      </c>
      <c r="B5" s="236" t="s">
        <v>10</v>
      </c>
      <c r="C5" s="237"/>
      <c r="D5" s="237"/>
      <c r="E5" s="237"/>
      <c r="F5" s="237"/>
      <c r="G5" s="237"/>
      <c r="H5" s="238"/>
    </row>
    <row r="6" spans="1:8" ht="14.25" customHeight="1" x14ac:dyDescent="0.2">
      <c r="A6" s="13"/>
      <c r="B6" s="9" t="s">
        <v>11</v>
      </c>
      <c r="C6" s="10">
        <f>SUM(C7:C9)</f>
        <v>4293</v>
      </c>
      <c r="D6" s="11">
        <f>SUM(D7:D9)</f>
        <v>156793042.19999999</v>
      </c>
      <c r="E6" s="10">
        <f t="shared" ref="E6:H6" si="0">SUM(E7:E9)</f>
        <v>23</v>
      </c>
      <c r="F6" s="11">
        <f t="shared" si="0"/>
        <v>786914.98</v>
      </c>
      <c r="G6" s="10">
        <f t="shared" si="0"/>
        <v>4316</v>
      </c>
      <c r="H6" s="11">
        <f t="shared" si="0"/>
        <v>157579957.18000001</v>
      </c>
    </row>
    <row r="7" spans="1:8" x14ac:dyDescent="0.2">
      <c r="A7" s="14"/>
      <c r="B7" s="3" t="s">
        <v>7</v>
      </c>
      <c r="C7" s="4">
        <v>1238</v>
      </c>
      <c r="D7" s="5">
        <v>44374574.200000003</v>
      </c>
      <c r="E7" s="4">
        <v>23</v>
      </c>
      <c r="F7" s="5">
        <v>786914.98</v>
      </c>
      <c r="G7" s="4">
        <f t="shared" ref="G7:H9" si="1">C7+E7</f>
        <v>1261</v>
      </c>
      <c r="H7" s="5">
        <f t="shared" si="1"/>
        <v>45161489.18</v>
      </c>
    </row>
    <row r="8" spans="1:8" x14ac:dyDescent="0.2">
      <c r="A8" s="14"/>
      <c r="B8" s="3" t="s">
        <v>8</v>
      </c>
      <c r="C8" s="4">
        <v>1528</v>
      </c>
      <c r="D8" s="5">
        <v>56209234</v>
      </c>
      <c r="E8" s="4">
        <v>0</v>
      </c>
      <c r="F8" s="5">
        <v>0</v>
      </c>
      <c r="G8" s="4">
        <f t="shared" si="1"/>
        <v>1528</v>
      </c>
      <c r="H8" s="5">
        <f t="shared" si="1"/>
        <v>56209234</v>
      </c>
    </row>
    <row r="9" spans="1:8" x14ac:dyDescent="0.2">
      <c r="A9" s="14"/>
      <c r="B9" s="3" t="s">
        <v>9</v>
      </c>
      <c r="C9" s="4">
        <v>1527</v>
      </c>
      <c r="D9" s="5">
        <v>56209234</v>
      </c>
      <c r="E9" s="4">
        <v>0</v>
      </c>
      <c r="F9" s="5">
        <v>0</v>
      </c>
      <c r="G9" s="4">
        <f t="shared" si="1"/>
        <v>1527</v>
      </c>
      <c r="H9" s="5">
        <f t="shared" si="1"/>
        <v>56209234</v>
      </c>
    </row>
    <row r="10" spans="1:8" ht="12.75" customHeight="1" x14ac:dyDescent="0.2">
      <c r="A10" s="12">
        <v>560004</v>
      </c>
      <c r="B10" s="236" t="s">
        <v>12</v>
      </c>
      <c r="C10" s="237"/>
      <c r="D10" s="237"/>
      <c r="E10" s="237"/>
      <c r="F10" s="237"/>
      <c r="G10" s="237"/>
      <c r="H10" s="238"/>
    </row>
    <row r="11" spans="1:8" x14ac:dyDescent="0.2">
      <c r="A11" s="8"/>
      <c r="B11" s="9" t="s">
        <v>11</v>
      </c>
      <c r="C11" s="10">
        <f t="shared" ref="C11:H11" si="2">SUM(C12:C13)</f>
        <v>951</v>
      </c>
      <c r="D11" s="11">
        <f t="shared" si="2"/>
        <v>30466325.400000002</v>
      </c>
      <c r="E11" s="10">
        <f t="shared" si="2"/>
        <v>-12</v>
      </c>
      <c r="F11" s="11">
        <f t="shared" si="2"/>
        <v>-393728.1</v>
      </c>
      <c r="G11" s="10">
        <f t="shared" si="2"/>
        <v>939</v>
      </c>
      <c r="H11" s="11">
        <f t="shared" si="2"/>
        <v>30072597.300000004</v>
      </c>
    </row>
    <row r="12" spans="1:8" x14ac:dyDescent="0.2">
      <c r="A12" s="7"/>
      <c r="B12" s="3" t="s">
        <v>13</v>
      </c>
      <c r="C12" s="4">
        <v>635</v>
      </c>
      <c r="D12" s="5">
        <v>20489175.170000002</v>
      </c>
      <c r="E12" s="4">
        <v>-8</v>
      </c>
      <c r="F12" s="5">
        <v>-276827.38</v>
      </c>
      <c r="G12" s="4">
        <f t="shared" ref="G12:H13" si="3">C12+E12</f>
        <v>627</v>
      </c>
      <c r="H12" s="5">
        <f t="shared" si="3"/>
        <v>20212347.790000003</v>
      </c>
    </row>
    <row r="13" spans="1:8" x14ac:dyDescent="0.2">
      <c r="A13" s="7"/>
      <c r="B13" s="3" t="s">
        <v>7</v>
      </c>
      <c r="C13" s="4">
        <v>316</v>
      </c>
      <c r="D13" s="5">
        <v>9977150.2300000004</v>
      </c>
      <c r="E13" s="4">
        <v>-4</v>
      </c>
      <c r="F13" s="5">
        <v>-116900.72</v>
      </c>
      <c r="G13" s="4">
        <f t="shared" si="3"/>
        <v>312</v>
      </c>
      <c r="H13" s="5">
        <f t="shared" si="3"/>
        <v>9860249.5099999998</v>
      </c>
    </row>
    <row r="14" spans="1:8" ht="15.75" customHeight="1" x14ac:dyDescent="0.2">
      <c r="A14" s="15">
        <v>560027</v>
      </c>
      <c r="B14" s="239" t="s">
        <v>14</v>
      </c>
      <c r="C14" s="240"/>
      <c r="D14" s="240"/>
      <c r="E14" s="240"/>
      <c r="F14" s="240"/>
      <c r="G14" s="240"/>
      <c r="H14" s="241"/>
    </row>
    <row r="15" spans="1:8" x14ac:dyDescent="0.2">
      <c r="A15" s="8"/>
      <c r="B15" s="9" t="s">
        <v>11</v>
      </c>
      <c r="C15" s="10">
        <f t="shared" ref="C15:H15" si="4">SUM(C16:C17)</f>
        <v>865</v>
      </c>
      <c r="D15" s="11">
        <f t="shared" si="4"/>
        <v>37577568.400000006</v>
      </c>
      <c r="E15" s="10">
        <f t="shared" si="4"/>
        <v>-11</v>
      </c>
      <c r="F15" s="11">
        <f t="shared" si="4"/>
        <v>-393186.88</v>
      </c>
      <c r="G15" s="10">
        <f t="shared" si="4"/>
        <v>854</v>
      </c>
      <c r="H15" s="11">
        <f t="shared" si="4"/>
        <v>37184381.520000003</v>
      </c>
    </row>
    <row r="16" spans="1:8" x14ac:dyDescent="0.2">
      <c r="A16" s="7"/>
      <c r="B16" s="3" t="s">
        <v>13</v>
      </c>
      <c r="C16" s="4">
        <v>556</v>
      </c>
      <c r="D16" s="5">
        <v>24410869.100000001</v>
      </c>
      <c r="E16" s="4">
        <v>-8</v>
      </c>
      <c r="F16" s="5">
        <v>-276827.38</v>
      </c>
      <c r="G16" s="4">
        <f t="shared" ref="G16:G17" si="5">C16+E16</f>
        <v>548</v>
      </c>
      <c r="H16" s="5">
        <f t="shared" ref="H16:H17" si="6">D16+F16</f>
        <v>24134041.720000003</v>
      </c>
    </row>
    <row r="17" spans="1:8" x14ac:dyDescent="0.2">
      <c r="A17" s="7"/>
      <c r="B17" s="3" t="s">
        <v>7</v>
      </c>
      <c r="C17" s="4">
        <v>309</v>
      </c>
      <c r="D17" s="5">
        <v>13166699.300000001</v>
      </c>
      <c r="E17" s="4">
        <v>-3</v>
      </c>
      <c r="F17" s="5">
        <v>-116359.5</v>
      </c>
      <c r="G17" s="4">
        <f t="shared" si="5"/>
        <v>306</v>
      </c>
      <c r="H17" s="5">
        <f t="shared" si="6"/>
        <v>13050339.800000001</v>
      </c>
    </row>
    <row r="18" spans="1:8" x14ac:dyDescent="0.2">
      <c r="A18" s="12">
        <v>560264</v>
      </c>
      <c r="B18" s="236" t="s">
        <v>15</v>
      </c>
      <c r="C18" s="237"/>
      <c r="D18" s="237"/>
      <c r="E18" s="237"/>
      <c r="F18" s="237"/>
      <c r="G18" s="237"/>
      <c r="H18" s="238"/>
    </row>
    <row r="19" spans="1:8" x14ac:dyDescent="0.2">
      <c r="A19" s="13"/>
      <c r="B19" s="9" t="s">
        <v>17</v>
      </c>
      <c r="C19" s="10">
        <f t="shared" ref="C19:H19" si="7">SUM(C20:C22)</f>
        <v>11732</v>
      </c>
      <c r="D19" s="11">
        <f t="shared" si="7"/>
        <v>430482725.56999999</v>
      </c>
      <c r="E19" s="10">
        <f t="shared" si="7"/>
        <v>0</v>
      </c>
      <c r="F19" s="11">
        <f t="shared" si="7"/>
        <v>-900377.7</v>
      </c>
      <c r="G19" s="10">
        <f t="shared" si="7"/>
        <v>11732</v>
      </c>
      <c r="H19" s="11">
        <f t="shared" si="7"/>
        <v>429582347.87</v>
      </c>
    </row>
    <row r="20" spans="1:8" x14ac:dyDescent="0.2">
      <c r="A20" s="14"/>
      <c r="B20" s="3" t="s">
        <v>7</v>
      </c>
      <c r="C20" s="4">
        <v>2773</v>
      </c>
      <c r="D20" s="5">
        <v>101821276.56999999</v>
      </c>
      <c r="E20" s="4">
        <v>0</v>
      </c>
      <c r="F20" s="5">
        <v>0</v>
      </c>
      <c r="G20" s="4">
        <f t="shared" ref="G20:G22" si="8">C20+E20</f>
        <v>2773</v>
      </c>
      <c r="H20" s="5">
        <f t="shared" ref="H20:H22" si="9">D20+F20</f>
        <v>101821276.56999999</v>
      </c>
    </row>
    <row r="21" spans="1:8" x14ac:dyDescent="0.2">
      <c r="A21" s="14"/>
      <c r="B21" s="3" t="s">
        <v>8</v>
      </c>
      <c r="C21" s="4">
        <v>4480</v>
      </c>
      <c r="D21" s="5">
        <v>164330726</v>
      </c>
      <c r="E21" s="4">
        <v>0</v>
      </c>
      <c r="F21" s="5">
        <v>-450188.85</v>
      </c>
      <c r="G21" s="4">
        <f t="shared" si="8"/>
        <v>4480</v>
      </c>
      <c r="H21" s="5">
        <f t="shared" si="9"/>
        <v>163880537.15000001</v>
      </c>
    </row>
    <row r="22" spans="1:8" x14ac:dyDescent="0.2">
      <c r="A22" s="14"/>
      <c r="B22" s="3" t="s">
        <v>9</v>
      </c>
      <c r="C22" s="4">
        <v>4479</v>
      </c>
      <c r="D22" s="5">
        <v>164330723</v>
      </c>
      <c r="E22" s="4">
        <v>0</v>
      </c>
      <c r="F22" s="5">
        <v>-450188.85</v>
      </c>
      <c r="G22" s="4">
        <f t="shared" si="8"/>
        <v>4479</v>
      </c>
      <c r="H22" s="5">
        <f t="shared" si="9"/>
        <v>163880534.15000001</v>
      </c>
    </row>
    <row r="23" spans="1:8" ht="11.25" customHeight="1" outlineLevel="1" x14ac:dyDescent="0.2">
      <c r="A23" s="106"/>
      <c r="B23" s="107" t="s">
        <v>225</v>
      </c>
      <c r="C23" s="108">
        <v>3526</v>
      </c>
      <c r="D23" s="109">
        <v>98989089.180000007</v>
      </c>
      <c r="E23" s="108">
        <v>3</v>
      </c>
      <c r="F23" s="109">
        <v>85046.81</v>
      </c>
      <c r="G23" s="108">
        <v>3529</v>
      </c>
      <c r="H23" s="109">
        <v>99074135.989999995</v>
      </c>
    </row>
    <row r="24" spans="1:8" ht="11.25" customHeight="1" outlineLevel="2" x14ac:dyDescent="0.2">
      <c r="A24" s="73"/>
      <c r="B24" s="67" t="s">
        <v>7</v>
      </c>
      <c r="C24" s="68">
        <v>926</v>
      </c>
      <c r="D24" s="69">
        <v>19381258.18</v>
      </c>
      <c r="E24" s="68">
        <v>3</v>
      </c>
      <c r="F24" s="69">
        <v>85046.81</v>
      </c>
      <c r="G24" s="71">
        <v>929</v>
      </c>
      <c r="H24" s="72">
        <v>19466304.989999998</v>
      </c>
    </row>
    <row r="25" spans="1:8" ht="11.25" customHeight="1" outlineLevel="2" x14ac:dyDescent="0.2">
      <c r="A25" s="73"/>
      <c r="B25" s="67" t="s">
        <v>8</v>
      </c>
      <c r="C25" s="70">
        <v>1300</v>
      </c>
      <c r="D25" s="69">
        <v>39803917</v>
      </c>
      <c r="E25" s="68">
        <v>0</v>
      </c>
      <c r="F25" s="69">
        <v>0</v>
      </c>
      <c r="G25" s="71">
        <v>1300</v>
      </c>
      <c r="H25" s="72">
        <v>39803917</v>
      </c>
    </row>
    <row r="26" spans="1:8" ht="11.25" customHeight="1" outlineLevel="2" x14ac:dyDescent="0.2">
      <c r="A26" s="73"/>
      <c r="B26" s="67" t="s">
        <v>9</v>
      </c>
      <c r="C26" s="70">
        <v>1300</v>
      </c>
      <c r="D26" s="69">
        <v>39803914</v>
      </c>
      <c r="E26" s="68">
        <v>0</v>
      </c>
      <c r="F26" s="69">
        <v>0</v>
      </c>
      <c r="G26" s="71">
        <v>1300</v>
      </c>
      <c r="H26" s="72">
        <v>39803914</v>
      </c>
    </row>
    <row r="27" spans="1:8" x14ac:dyDescent="0.2">
      <c r="A27" s="12">
        <v>560002</v>
      </c>
      <c r="B27" s="236" t="s">
        <v>15</v>
      </c>
      <c r="C27" s="237"/>
      <c r="D27" s="237"/>
      <c r="E27" s="237"/>
      <c r="F27" s="237"/>
      <c r="G27" s="237"/>
      <c r="H27" s="238"/>
    </row>
    <row r="28" spans="1:8" x14ac:dyDescent="0.2">
      <c r="A28" s="13"/>
      <c r="B28" s="9" t="s">
        <v>16</v>
      </c>
      <c r="C28" s="10">
        <f t="shared" ref="C28:H28" si="10">SUM(C29:C30)</f>
        <v>65</v>
      </c>
      <c r="D28" s="11">
        <f t="shared" si="10"/>
        <v>17390763</v>
      </c>
      <c r="E28" s="10">
        <f t="shared" si="10"/>
        <v>1</v>
      </c>
      <c r="F28" s="11">
        <f t="shared" si="10"/>
        <v>267550.2</v>
      </c>
      <c r="G28" s="10">
        <f t="shared" si="10"/>
        <v>66</v>
      </c>
      <c r="H28" s="11">
        <f t="shared" si="10"/>
        <v>17658313.200000003</v>
      </c>
    </row>
    <row r="29" spans="1:8" x14ac:dyDescent="0.2">
      <c r="A29" s="14"/>
      <c r="B29" s="3" t="s">
        <v>13</v>
      </c>
      <c r="C29" s="4">
        <v>54</v>
      </c>
      <c r="D29" s="5">
        <v>14447710.800000001</v>
      </c>
      <c r="E29" s="4">
        <v>0</v>
      </c>
      <c r="F29" s="5">
        <v>0</v>
      </c>
      <c r="G29" s="4">
        <f t="shared" ref="G29:G30" si="11">C29+E29</f>
        <v>54</v>
      </c>
      <c r="H29" s="5">
        <f t="shared" ref="H29:H30" si="12">D29+F29</f>
        <v>14447710.800000001</v>
      </c>
    </row>
    <row r="30" spans="1:8" x14ac:dyDescent="0.2">
      <c r="A30" s="14"/>
      <c r="B30" s="3" t="s">
        <v>7</v>
      </c>
      <c r="C30" s="4">
        <v>11</v>
      </c>
      <c r="D30" s="5">
        <v>2943052.2</v>
      </c>
      <c r="E30" s="4">
        <v>1</v>
      </c>
      <c r="F30" s="5">
        <v>267550.2</v>
      </c>
      <c r="G30" s="4">
        <f t="shared" si="11"/>
        <v>12</v>
      </c>
      <c r="H30" s="5">
        <f t="shared" si="12"/>
        <v>3210602.4000000004</v>
      </c>
    </row>
    <row r="31" spans="1:8" x14ac:dyDescent="0.2">
      <c r="A31" s="13"/>
      <c r="B31" s="9" t="s">
        <v>17</v>
      </c>
      <c r="C31" s="10">
        <f t="shared" ref="C31:H31" si="13">SUM(C32:C33)</f>
        <v>6187</v>
      </c>
      <c r="D31" s="11">
        <f t="shared" si="13"/>
        <v>226840175.43000001</v>
      </c>
      <c r="E31" s="10">
        <f t="shared" si="13"/>
        <v>0</v>
      </c>
      <c r="F31" s="11">
        <f t="shared" si="13"/>
        <v>900377.7</v>
      </c>
      <c r="G31" s="10">
        <f t="shared" si="13"/>
        <v>6187</v>
      </c>
      <c r="H31" s="11">
        <f t="shared" si="13"/>
        <v>227740553.13</v>
      </c>
    </row>
    <row r="32" spans="1:8" x14ac:dyDescent="0.2">
      <c r="A32" s="14"/>
      <c r="B32" s="3" t="s">
        <v>13</v>
      </c>
      <c r="C32" s="4">
        <v>4480</v>
      </c>
      <c r="D32" s="5">
        <v>164330726</v>
      </c>
      <c r="E32" s="4">
        <v>0</v>
      </c>
      <c r="F32" s="5">
        <v>0</v>
      </c>
      <c r="G32" s="4">
        <f t="shared" ref="G32:G33" si="14">C32+E32</f>
        <v>4480</v>
      </c>
      <c r="H32" s="5">
        <f t="shared" ref="H32:H33" si="15">D32+F32</f>
        <v>164330726</v>
      </c>
    </row>
    <row r="33" spans="1:8" x14ac:dyDescent="0.2">
      <c r="A33" s="14"/>
      <c r="B33" s="3" t="s">
        <v>7</v>
      </c>
      <c r="C33" s="4">
        <v>1707</v>
      </c>
      <c r="D33" s="5">
        <v>62509449.43</v>
      </c>
      <c r="E33" s="4">
        <v>0</v>
      </c>
      <c r="F33" s="5">
        <v>900377.7</v>
      </c>
      <c r="G33" s="4">
        <f t="shared" si="14"/>
        <v>1707</v>
      </c>
      <c r="H33" s="5">
        <f t="shared" si="15"/>
        <v>63409827.130000003</v>
      </c>
    </row>
    <row r="34" spans="1:8" x14ac:dyDescent="0.2">
      <c r="A34" s="106"/>
      <c r="B34" s="107" t="s">
        <v>225</v>
      </c>
      <c r="C34" s="108">
        <v>1786</v>
      </c>
      <c r="D34" s="109">
        <v>52520855.979999997</v>
      </c>
      <c r="E34" s="108">
        <v>-3</v>
      </c>
      <c r="F34" s="109">
        <v>-85046.81</v>
      </c>
      <c r="G34" s="108">
        <v>1783</v>
      </c>
      <c r="H34" s="109">
        <v>52435809.170000002</v>
      </c>
    </row>
    <row r="35" spans="1:8" x14ac:dyDescent="0.2">
      <c r="A35" s="73"/>
      <c r="B35" s="67" t="s">
        <v>13</v>
      </c>
      <c r="C35" s="70">
        <v>1415</v>
      </c>
      <c r="D35" s="69">
        <v>42098087.25</v>
      </c>
      <c r="E35" s="70">
        <v>0</v>
      </c>
      <c r="F35" s="69">
        <v>0</v>
      </c>
      <c r="G35" s="71">
        <v>1415</v>
      </c>
      <c r="H35" s="72">
        <v>42098087.25</v>
      </c>
    </row>
    <row r="36" spans="1:8" x14ac:dyDescent="0.2">
      <c r="A36" s="73"/>
      <c r="B36" s="67" t="s">
        <v>7</v>
      </c>
      <c r="C36" s="68">
        <v>371</v>
      </c>
      <c r="D36" s="69">
        <v>10422768.73</v>
      </c>
      <c r="E36" s="70">
        <v>-3</v>
      </c>
      <c r="F36" s="69">
        <v>-85046.81</v>
      </c>
      <c r="G36" s="71">
        <v>368</v>
      </c>
      <c r="H36" s="72">
        <v>10337721.92</v>
      </c>
    </row>
    <row r="37" spans="1:8" ht="11.25" customHeight="1" x14ac:dyDescent="0.2">
      <c r="A37" s="105" t="s">
        <v>226</v>
      </c>
      <c r="B37" s="242" t="s">
        <v>227</v>
      </c>
      <c r="C37" s="243"/>
      <c r="D37" s="243"/>
      <c r="E37" s="243"/>
      <c r="F37" s="243"/>
      <c r="G37" s="243"/>
      <c r="H37" s="244"/>
    </row>
    <row r="38" spans="1:8" ht="11.25" customHeight="1" outlineLevel="1" x14ac:dyDescent="0.2">
      <c r="A38" s="106"/>
      <c r="B38" s="107" t="s">
        <v>225</v>
      </c>
      <c r="C38" s="110">
        <v>9</v>
      </c>
      <c r="D38" s="109">
        <v>218941.37</v>
      </c>
      <c r="E38" s="110">
        <v>1</v>
      </c>
      <c r="F38" s="111">
        <v>25256.32</v>
      </c>
      <c r="G38" s="108">
        <v>10</v>
      </c>
      <c r="H38" s="109">
        <v>244197.69</v>
      </c>
    </row>
    <row r="39" spans="1:8" ht="11.25" customHeight="1" outlineLevel="2" x14ac:dyDescent="0.2">
      <c r="A39" s="73"/>
      <c r="B39" s="67" t="s">
        <v>13</v>
      </c>
      <c r="C39" s="68">
        <v>7</v>
      </c>
      <c r="D39" s="69">
        <v>168428.73</v>
      </c>
      <c r="E39" s="68">
        <v>0</v>
      </c>
      <c r="F39" s="103">
        <v>0</v>
      </c>
      <c r="G39" s="71">
        <v>7</v>
      </c>
      <c r="H39" s="72">
        <v>168428.73</v>
      </c>
    </row>
    <row r="40" spans="1:8" ht="11.25" customHeight="1" outlineLevel="2" x14ac:dyDescent="0.2">
      <c r="A40" s="73"/>
      <c r="B40" s="67" t="s">
        <v>7</v>
      </c>
      <c r="C40" s="68">
        <v>2</v>
      </c>
      <c r="D40" s="69">
        <v>50512.639999999999</v>
      </c>
      <c r="E40" s="68">
        <v>1</v>
      </c>
      <c r="F40" s="103">
        <v>25256.32</v>
      </c>
      <c r="G40" s="71">
        <v>3</v>
      </c>
      <c r="H40" s="72">
        <v>75768.960000000006</v>
      </c>
    </row>
    <row r="41" spans="1:8" x14ac:dyDescent="0.2">
      <c r="A41" s="12">
        <v>560265</v>
      </c>
      <c r="B41" s="236" t="s">
        <v>18</v>
      </c>
      <c r="C41" s="237"/>
      <c r="D41" s="237"/>
      <c r="E41" s="237"/>
      <c r="F41" s="237"/>
      <c r="G41" s="237"/>
      <c r="H41" s="238"/>
    </row>
    <row r="42" spans="1:8" x14ac:dyDescent="0.2">
      <c r="A42" s="13"/>
      <c r="B42" s="9" t="s">
        <v>16</v>
      </c>
      <c r="C42" s="10">
        <f t="shared" ref="C42:H42" si="16">SUM(C43:C45)</f>
        <v>62</v>
      </c>
      <c r="D42" s="11">
        <f t="shared" si="16"/>
        <v>16588112.4</v>
      </c>
      <c r="E42" s="10">
        <f t="shared" si="16"/>
        <v>-1</v>
      </c>
      <c r="F42" s="11">
        <f t="shared" si="16"/>
        <v>-267550.2</v>
      </c>
      <c r="G42" s="10">
        <f t="shared" si="16"/>
        <v>61</v>
      </c>
      <c r="H42" s="11">
        <f t="shared" si="16"/>
        <v>16320562.200000001</v>
      </c>
    </row>
    <row r="43" spans="1:8" x14ac:dyDescent="0.2">
      <c r="A43" s="14"/>
      <c r="B43" s="3" t="s">
        <v>7</v>
      </c>
      <c r="C43" s="4">
        <v>17</v>
      </c>
      <c r="D43" s="5">
        <v>4548353.4000000004</v>
      </c>
      <c r="E43" s="4">
        <v>0</v>
      </c>
      <c r="F43" s="5">
        <v>0</v>
      </c>
      <c r="G43" s="4">
        <f t="shared" ref="G43:G45" si="17">C43+E43</f>
        <v>17</v>
      </c>
      <c r="H43" s="5">
        <f t="shared" ref="H43:H45" si="18">D43+F43</f>
        <v>4548353.4000000004</v>
      </c>
    </row>
    <row r="44" spans="1:8" x14ac:dyDescent="0.2">
      <c r="A44" s="14"/>
      <c r="B44" s="3" t="s">
        <v>8</v>
      </c>
      <c r="C44" s="4">
        <v>23</v>
      </c>
      <c r="D44" s="5">
        <v>6153654.5999999996</v>
      </c>
      <c r="E44" s="4">
        <v>-1</v>
      </c>
      <c r="F44" s="5">
        <v>-267550.2</v>
      </c>
      <c r="G44" s="4">
        <f t="shared" si="17"/>
        <v>22</v>
      </c>
      <c r="H44" s="5">
        <f t="shared" si="18"/>
        <v>5886104.3999999994</v>
      </c>
    </row>
    <row r="45" spans="1:8" x14ac:dyDescent="0.2">
      <c r="A45" s="14"/>
      <c r="B45" s="3" t="s">
        <v>9</v>
      </c>
      <c r="C45" s="4">
        <v>22</v>
      </c>
      <c r="D45" s="5">
        <v>5886104.4000000004</v>
      </c>
      <c r="E45" s="4">
        <v>0</v>
      </c>
      <c r="F45" s="5">
        <v>0</v>
      </c>
      <c r="G45" s="4">
        <f t="shared" si="17"/>
        <v>22</v>
      </c>
      <c r="H45" s="5">
        <f t="shared" si="18"/>
        <v>5886104.4000000004</v>
      </c>
    </row>
    <row r="46" spans="1:8" x14ac:dyDescent="0.2">
      <c r="A46" s="13"/>
      <c r="B46" s="9" t="s">
        <v>17</v>
      </c>
      <c r="C46" s="10">
        <f t="shared" ref="C46:H46" si="19">SUM(C47:C49)</f>
        <v>7060</v>
      </c>
      <c r="D46" s="11">
        <f t="shared" si="19"/>
        <v>177781347</v>
      </c>
      <c r="E46" s="10">
        <f t="shared" si="19"/>
        <v>-7</v>
      </c>
      <c r="F46" s="11">
        <f t="shared" si="19"/>
        <v>-422342.45999999996</v>
      </c>
      <c r="G46" s="10">
        <f t="shared" si="19"/>
        <v>7053</v>
      </c>
      <c r="H46" s="11">
        <f t="shared" si="19"/>
        <v>177359004.54000002</v>
      </c>
    </row>
    <row r="47" spans="1:8" x14ac:dyDescent="0.2">
      <c r="A47" s="14"/>
      <c r="B47" s="3" t="s">
        <v>7</v>
      </c>
      <c r="C47" s="4">
        <v>2122</v>
      </c>
      <c r="D47" s="5">
        <v>52105589</v>
      </c>
      <c r="E47" s="4">
        <v>-1</v>
      </c>
      <c r="F47" s="5">
        <v>-60334.64</v>
      </c>
      <c r="G47" s="4">
        <f t="shared" ref="G47:G49" si="20">C47+E47</f>
        <v>2121</v>
      </c>
      <c r="H47" s="5">
        <f t="shared" ref="H47:H49" si="21">D47+F47</f>
        <v>52045254.359999999</v>
      </c>
    </row>
    <row r="48" spans="1:8" x14ac:dyDescent="0.2">
      <c r="A48" s="14"/>
      <c r="B48" s="3" t="s">
        <v>8</v>
      </c>
      <c r="C48" s="4">
        <v>2469</v>
      </c>
      <c r="D48" s="5">
        <v>62837879</v>
      </c>
      <c r="E48" s="4">
        <v>-3</v>
      </c>
      <c r="F48" s="5">
        <v>-181003.91</v>
      </c>
      <c r="G48" s="4">
        <f t="shared" si="20"/>
        <v>2466</v>
      </c>
      <c r="H48" s="5">
        <f t="shared" si="21"/>
        <v>62656875.090000004</v>
      </c>
    </row>
    <row r="49" spans="1:8" x14ac:dyDescent="0.2">
      <c r="A49" s="14"/>
      <c r="B49" s="3" t="s">
        <v>9</v>
      </c>
      <c r="C49" s="4">
        <v>2469</v>
      </c>
      <c r="D49" s="5">
        <v>62837879</v>
      </c>
      <c r="E49" s="4">
        <v>-3</v>
      </c>
      <c r="F49" s="5">
        <v>-181003.91</v>
      </c>
      <c r="G49" s="4">
        <f t="shared" si="20"/>
        <v>2466</v>
      </c>
      <c r="H49" s="5">
        <f t="shared" si="21"/>
        <v>62656875.090000004</v>
      </c>
    </row>
    <row r="50" spans="1:8" x14ac:dyDescent="0.2">
      <c r="A50" s="12">
        <v>560025</v>
      </c>
      <c r="B50" s="236" t="s">
        <v>19</v>
      </c>
      <c r="C50" s="237"/>
      <c r="D50" s="237"/>
      <c r="E50" s="237"/>
      <c r="F50" s="237"/>
      <c r="G50" s="237"/>
      <c r="H50" s="238"/>
    </row>
    <row r="51" spans="1:8" x14ac:dyDescent="0.2">
      <c r="A51" s="13"/>
      <c r="B51" s="9" t="s">
        <v>16</v>
      </c>
      <c r="C51" s="10">
        <f t="shared" ref="C51:H51" si="22">SUM(C52:C53)</f>
        <v>24</v>
      </c>
      <c r="D51" s="11">
        <f t="shared" si="22"/>
        <v>6421204.8000000007</v>
      </c>
      <c r="E51" s="10">
        <f t="shared" si="22"/>
        <v>1</v>
      </c>
      <c r="F51" s="11">
        <f t="shared" si="22"/>
        <v>267550.2</v>
      </c>
      <c r="G51" s="10">
        <f t="shared" si="22"/>
        <v>25</v>
      </c>
      <c r="H51" s="11">
        <f t="shared" si="22"/>
        <v>6688755</v>
      </c>
    </row>
    <row r="52" spans="1:8" x14ac:dyDescent="0.2">
      <c r="A52" s="14"/>
      <c r="B52" s="3" t="s">
        <v>13</v>
      </c>
      <c r="C52" s="4">
        <v>17</v>
      </c>
      <c r="D52" s="5">
        <v>4548353.4000000004</v>
      </c>
      <c r="E52" s="4">
        <v>0</v>
      </c>
      <c r="F52" s="5">
        <v>0</v>
      </c>
      <c r="G52" s="4">
        <f t="shared" ref="G52:G53" si="23">C52+E52</f>
        <v>17</v>
      </c>
      <c r="H52" s="5">
        <f t="shared" ref="H52:H53" si="24">D52+F52</f>
        <v>4548353.4000000004</v>
      </c>
    </row>
    <row r="53" spans="1:8" x14ac:dyDescent="0.2">
      <c r="A53" s="14"/>
      <c r="B53" s="3" t="s">
        <v>7</v>
      </c>
      <c r="C53" s="4">
        <v>7</v>
      </c>
      <c r="D53" s="5">
        <v>1872851.4</v>
      </c>
      <c r="E53" s="4">
        <v>1</v>
      </c>
      <c r="F53" s="5">
        <v>267550.2</v>
      </c>
      <c r="G53" s="4">
        <f t="shared" si="23"/>
        <v>8</v>
      </c>
      <c r="H53" s="5">
        <f t="shared" si="24"/>
        <v>2140401.6</v>
      </c>
    </row>
    <row r="54" spans="1:8" x14ac:dyDescent="0.2">
      <c r="A54" s="13"/>
      <c r="B54" s="9" t="s">
        <v>17</v>
      </c>
      <c r="C54" s="10">
        <f t="shared" ref="C54:H54" si="25">SUM(C55:C56)</f>
        <v>2793</v>
      </c>
      <c r="D54" s="11">
        <f t="shared" si="25"/>
        <v>71864392.930000007</v>
      </c>
      <c r="E54" s="10">
        <f t="shared" si="25"/>
        <v>7</v>
      </c>
      <c r="F54" s="11">
        <f t="shared" si="25"/>
        <v>422342.46</v>
      </c>
      <c r="G54" s="10">
        <f t="shared" si="25"/>
        <v>2800</v>
      </c>
      <c r="H54" s="11">
        <f t="shared" si="25"/>
        <v>72286735.390000001</v>
      </c>
    </row>
    <row r="55" spans="1:8" x14ac:dyDescent="0.2">
      <c r="A55" s="14"/>
      <c r="B55" s="3" t="s">
        <v>13</v>
      </c>
      <c r="C55" s="4">
        <v>1992</v>
      </c>
      <c r="D55" s="5">
        <v>50460549.5</v>
      </c>
      <c r="E55" s="4">
        <v>0</v>
      </c>
      <c r="F55" s="5">
        <v>0</v>
      </c>
      <c r="G55" s="4">
        <f t="shared" ref="G55:G56" si="26">C55+E55</f>
        <v>1992</v>
      </c>
      <c r="H55" s="5">
        <f t="shared" ref="H55:H56" si="27">D55+F55</f>
        <v>50460549.5</v>
      </c>
    </row>
    <row r="56" spans="1:8" x14ac:dyDescent="0.2">
      <c r="A56" s="14"/>
      <c r="B56" s="3" t="s">
        <v>7</v>
      </c>
      <c r="C56" s="4">
        <v>801</v>
      </c>
      <c r="D56" s="5">
        <v>21403843.43</v>
      </c>
      <c r="E56" s="4">
        <v>7</v>
      </c>
      <c r="F56" s="5">
        <v>422342.46</v>
      </c>
      <c r="G56" s="4">
        <f t="shared" si="26"/>
        <v>808</v>
      </c>
      <c r="H56" s="5">
        <f t="shared" si="27"/>
        <v>21826185.890000001</v>
      </c>
    </row>
    <row r="57" spans="1:8" ht="11.25" customHeight="1" x14ac:dyDescent="0.2">
      <c r="A57" s="105" t="s">
        <v>119</v>
      </c>
      <c r="B57" s="242" t="s">
        <v>228</v>
      </c>
      <c r="C57" s="243"/>
      <c r="D57" s="243"/>
      <c r="E57" s="243"/>
      <c r="F57" s="243"/>
      <c r="G57" s="243"/>
      <c r="H57" s="244"/>
    </row>
    <row r="58" spans="1:8" ht="11.25" customHeight="1" outlineLevel="1" x14ac:dyDescent="0.2">
      <c r="A58" s="106"/>
      <c r="B58" s="107" t="s">
        <v>225</v>
      </c>
      <c r="C58" s="110">
        <v>19</v>
      </c>
      <c r="D58" s="109">
        <v>481416.4</v>
      </c>
      <c r="E58" s="110">
        <v>-1</v>
      </c>
      <c r="F58" s="111">
        <v>-25256.32</v>
      </c>
      <c r="G58" s="108">
        <v>18</v>
      </c>
      <c r="H58" s="109">
        <v>456160.08</v>
      </c>
    </row>
    <row r="59" spans="1:8" ht="11.25" customHeight="1" outlineLevel="2" x14ac:dyDescent="0.2">
      <c r="A59" s="73"/>
      <c r="B59" s="67" t="s">
        <v>7</v>
      </c>
      <c r="C59" s="68">
        <v>9</v>
      </c>
      <c r="D59" s="69">
        <v>166405</v>
      </c>
      <c r="E59" s="68">
        <v>0</v>
      </c>
      <c r="F59" s="103">
        <v>0</v>
      </c>
      <c r="G59" s="71">
        <v>9</v>
      </c>
      <c r="H59" s="72">
        <v>166405</v>
      </c>
    </row>
    <row r="60" spans="1:8" ht="11.25" customHeight="1" outlineLevel="2" x14ac:dyDescent="0.2">
      <c r="A60" s="73"/>
      <c r="B60" s="67" t="s">
        <v>8</v>
      </c>
      <c r="C60" s="68">
        <v>5</v>
      </c>
      <c r="D60" s="69">
        <v>157504.87</v>
      </c>
      <c r="E60" s="68">
        <v>-1</v>
      </c>
      <c r="F60" s="103">
        <v>-25256.32</v>
      </c>
      <c r="G60" s="71">
        <v>4</v>
      </c>
      <c r="H60" s="72">
        <v>132248.54999999999</v>
      </c>
    </row>
    <row r="61" spans="1:8" ht="11.25" customHeight="1" outlineLevel="2" x14ac:dyDescent="0.2">
      <c r="A61" s="73"/>
      <c r="B61" s="67" t="s">
        <v>9</v>
      </c>
      <c r="C61" s="68">
        <v>5</v>
      </c>
      <c r="D61" s="69">
        <v>157506.53</v>
      </c>
      <c r="E61" s="68">
        <v>0</v>
      </c>
      <c r="F61" s="103">
        <v>0</v>
      </c>
      <c r="G61" s="71">
        <v>5</v>
      </c>
      <c r="H61" s="72">
        <v>157506.53</v>
      </c>
    </row>
    <row r="62" spans="1:8" ht="36" x14ac:dyDescent="0.2">
      <c r="B62" s="30" t="s">
        <v>224</v>
      </c>
    </row>
  </sheetData>
  <mergeCells count="16">
    <mergeCell ref="B57:H57"/>
    <mergeCell ref="B18:H18"/>
    <mergeCell ref="B27:H27"/>
    <mergeCell ref="B41:H41"/>
    <mergeCell ref="B50:H50"/>
    <mergeCell ref="B5:H5"/>
    <mergeCell ref="B10:H10"/>
    <mergeCell ref="B14:H14"/>
    <mergeCell ref="B37:H37"/>
    <mergeCell ref="A3:A4"/>
    <mergeCell ref="F1:H1"/>
    <mergeCell ref="B2:H2"/>
    <mergeCell ref="B3:B4"/>
    <mergeCell ref="C3:D3"/>
    <mergeCell ref="E3:F3"/>
    <mergeCell ref="G3:H3"/>
  </mergeCells>
  <pageMargins left="0.7" right="0.7" top="0.75" bottom="0.75" header="0.3" footer="0.3"/>
  <pageSetup paperSize="9" scale="91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2"/>
  <sheetViews>
    <sheetView view="pageBreakPreview" zoomScale="110" zoomScaleNormal="100" zoomScaleSheetLayoutView="11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D6" sqref="D6"/>
    </sheetView>
  </sheetViews>
  <sheetFormatPr defaultRowHeight="12" x14ac:dyDescent="0.2"/>
  <cols>
    <col min="1" max="1" width="6.83203125" customWidth="1"/>
    <col min="2" max="2" width="13.6640625" customWidth="1"/>
    <col min="3" max="3" width="57.6640625" customWidth="1"/>
    <col min="4" max="4" width="20" customWidth="1"/>
    <col min="5" max="5" width="24.33203125" customWidth="1"/>
    <col min="6" max="256" width="10.6640625" customWidth="1"/>
    <col min="257" max="257" width="6.83203125" customWidth="1"/>
    <col min="258" max="258" width="13.6640625" customWidth="1"/>
    <col min="259" max="259" width="57.6640625" customWidth="1"/>
    <col min="260" max="260" width="20" customWidth="1"/>
    <col min="261" max="261" width="24.33203125" customWidth="1"/>
    <col min="262" max="512" width="10.6640625" customWidth="1"/>
    <col min="513" max="513" width="6.83203125" customWidth="1"/>
    <col min="514" max="514" width="13.6640625" customWidth="1"/>
    <col min="515" max="515" width="57.6640625" customWidth="1"/>
    <col min="516" max="516" width="20" customWidth="1"/>
    <col min="517" max="517" width="24.33203125" customWidth="1"/>
    <col min="518" max="768" width="10.6640625" customWidth="1"/>
    <col min="769" max="769" width="6.83203125" customWidth="1"/>
    <col min="770" max="770" width="13.6640625" customWidth="1"/>
    <col min="771" max="771" width="57.6640625" customWidth="1"/>
    <col min="772" max="772" width="20" customWidth="1"/>
    <col min="773" max="773" width="24.33203125" customWidth="1"/>
    <col min="774" max="1024" width="10.6640625" customWidth="1"/>
    <col min="1025" max="1025" width="6.83203125" customWidth="1"/>
    <col min="1026" max="1026" width="13.6640625" customWidth="1"/>
    <col min="1027" max="1027" width="57.6640625" customWidth="1"/>
    <col min="1028" max="1028" width="20" customWidth="1"/>
    <col min="1029" max="1029" width="24.33203125" customWidth="1"/>
    <col min="1030" max="1280" width="10.6640625" customWidth="1"/>
    <col min="1281" max="1281" width="6.83203125" customWidth="1"/>
    <col min="1282" max="1282" width="13.6640625" customWidth="1"/>
    <col min="1283" max="1283" width="57.6640625" customWidth="1"/>
    <col min="1284" max="1284" width="20" customWidth="1"/>
    <col min="1285" max="1285" width="24.33203125" customWidth="1"/>
    <col min="1286" max="1536" width="10.6640625" customWidth="1"/>
    <col min="1537" max="1537" width="6.83203125" customWidth="1"/>
    <col min="1538" max="1538" width="13.6640625" customWidth="1"/>
    <col min="1539" max="1539" width="57.6640625" customWidth="1"/>
    <col min="1540" max="1540" width="20" customWidth="1"/>
    <col min="1541" max="1541" width="24.33203125" customWidth="1"/>
    <col min="1542" max="1792" width="10.6640625" customWidth="1"/>
    <col min="1793" max="1793" width="6.83203125" customWidth="1"/>
    <col min="1794" max="1794" width="13.6640625" customWidth="1"/>
    <col min="1795" max="1795" width="57.6640625" customWidth="1"/>
    <col min="1796" max="1796" width="20" customWidth="1"/>
    <col min="1797" max="1797" width="24.33203125" customWidth="1"/>
    <col min="1798" max="2048" width="10.6640625" customWidth="1"/>
    <col min="2049" max="2049" width="6.83203125" customWidth="1"/>
    <col min="2050" max="2050" width="13.6640625" customWidth="1"/>
    <col min="2051" max="2051" width="57.6640625" customWidth="1"/>
    <col min="2052" max="2052" width="20" customWidth="1"/>
    <col min="2053" max="2053" width="24.33203125" customWidth="1"/>
    <col min="2054" max="2304" width="10.6640625" customWidth="1"/>
    <col min="2305" max="2305" width="6.83203125" customWidth="1"/>
    <col min="2306" max="2306" width="13.6640625" customWidth="1"/>
    <col min="2307" max="2307" width="57.6640625" customWidth="1"/>
    <col min="2308" max="2308" width="20" customWidth="1"/>
    <col min="2309" max="2309" width="24.33203125" customWidth="1"/>
    <col min="2310" max="2560" width="10.6640625" customWidth="1"/>
    <col min="2561" max="2561" width="6.83203125" customWidth="1"/>
    <col min="2562" max="2562" width="13.6640625" customWidth="1"/>
    <col min="2563" max="2563" width="57.6640625" customWidth="1"/>
    <col min="2564" max="2564" width="20" customWidth="1"/>
    <col min="2565" max="2565" width="24.33203125" customWidth="1"/>
    <col min="2566" max="2816" width="10.6640625" customWidth="1"/>
    <col min="2817" max="2817" width="6.83203125" customWidth="1"/>
    <col min="2818" max="2818" width="13.6640625" customWidth="1"/>
    <col min="2819" max="2819" width="57.6640625" customWidth="1"/>
    <col min="2820" max="2820" width="20" customWidth="1"/>
    <col min="2821" max="2821" width="24.33203125" customWidth="1"/>
    <col min="2822" max="3072" width="10.6640625" customWidth="1"/>
    <col min="3073" max="3073" width="6.83203125" customWidth="1"/>
    <col min="3074" max="3074" width="13.6640625" customWidth="1"/>
    <col min="3075" max="3075" width="57.6640625" customWidth="1"/>
    <col min="3076" max="3076" width="20" customWidth="1"/>
    <col min="3077" max="3077" width="24.33203125" customWidth="1"/>
    <col min="3078" max="3328" width="10.6640625" customWidth="1"/>
    <col min="3329" max="3329" width="6.83203125" customWidth="1"/>
    <col min="3330" max="3330" width="13.6640625" customWidth="1"/>
    <col min="3331" max="3331" width="57.6640625" customWidth="1"/>
    <col min="3332" max="3332" width="20" customWidth="1"/>
    <col min="3333" max="3333" width="24.33203125" customWidth="1"/>
    <col min="3334" max="3584" width="10.6640625" customWidth="1"/>
    <col min="3585" max="3585" width="6.83203125" customWidth="1"/>
    <col min="3586" max="3586" width="13.6640625" customWidth="1"/>
    <col min="3587" max="3587" width="57.6640625" customWidth="1"/>
    <col min="3588" max="3588" width="20" customWidth="1"/>
    <col min="3589" max="3589" width="24.33203125" customWidth="1"/>
    <col min="3590" max="3840" width="10.6640625" customWidth="1"/>
    <col min="3841" max="3841" width="6.83203125" customWidth="1"/>
    <col min="3842" max="3842" width="13.6640625" customWidth="1"/>
    <col min="3843" max="3843" width="57.6640625" customWidth="1"/>
    <col min="3844" max="3844" width="20" customWidth="1"/>
    <col min="3845" max="3845" width="24.33203125" customWidth="1"/>
    <col min="3846" max="4096" width="10.6640625" customWidth="1"/>
    <col min="4097" max="4097" width="6.83203125" customWidth="1"/>
    <col min="4098" max="4098" width="13.6640625" customWidth="1"/>
    <col min="4099" max="4099" width="57.6640625" customWidth="1"/>
    <col min="4100" max="4100" width="20" customWidth="1"/>
    <col min="4101" max="4101" width="24.33203125" customWidth="1"/>
    <col min="4102" max="4352" width="10.6640625" customWidth="1"/>
    <col min="4353" max="4353" width="6.83203125" customWidth="1"/>
    <col min="4354" max="4354" width="13.6640625" customWidth="1"/>
    <col min="4355" max="4355" width="57.6640625" customWidth="1"/>
    <col min="4356" max="4356" width="20" customWidth="1"/>
    <col min="4357" max="4357" width="24.33203125" customWidth="1"/>
    <col min="4358" max="4608" width="10.6640625" customWidth="1"/>
    <col min="4609" max="4609" width="6.83203125" customWidth="1"/>
    <col min="4610" max="4610" width="13.6640625" customWidth="1"/>
    <col min="4611" max="4611" width="57.6640625" customWidth="1"/>
    <col min="4612" max="4612" width="20" customWidth="1"/>
    <col min="4613" max="4613" width="24.33203125" customWidth="1"/>
    <col min="4614" max="4864" width="10.6640625" customWidth="1"/>
    <col min="4865" max="4865" width="6.83203125" customWidth="1"/>
    <col min="4866" max="4866" width="13.6640625" customWidth="1"/>
    <col min="4867" max="4867" width="57.6640625" customWidth="1"/>
    <col min="4868" max="4868" width="20" customWidth="1"/>
    <col min="4869" max="4869" width="24.33203125" customWidth="1"/>
    <col min="4870" max="5120" width="10.6640625" customWidth="1"/>
    <col min="5121" max="5121" width="6.83203125" customWidth="1"/>
    <col min="5122" max="5122" width="13.6640625" customWidth="1"/>
    <col min="5123" max="5123" width="57.6640625" customWidth="1"/>
    <col min="5124" max="5124" width="20" customWidth="1"/>
    <col min="5125" max="5125" width="24.33203125" customWidth="1"/>
    <col min="5126" max="5376" width="10.6640625" customWidth="1"/>
    <col min="5377" max="5377" width="6.83203125" customWidth="1"/>
    <col min="5378" max="5378" width="13.6640625" customWidth="1"/>
    <col min="5379" max="5379" width="57.6640625" customWidth="1"/>
    <col min="5380" max="5380" width="20" customWidth="1"/>
    <col min="5381" max="5381" width="24.33203125" customWidth="1"/>
    <col min="5382" max="5632" width="10.6640625" customWidth="1"/>
    <col min="5633" max="5633" width="6.83203125" customWidth="1"/>
    <col min="5634" max="5634" width="13.6640625" customWidth="1"/>
    <col min="5635" max="5635" width="57.6640625" customWidth="1"/>
    <col min="5636" max="5636" width="20" customWidth="1"/>
    <col min="5637" max="5637" width="24.33203125" customWidth="1"/>
    <col min="5638" max="5888" width="10.6640625" customWidth="1"/>
    <col min="5889" max="5889" width="6.83203125" customWidth="1"/>
    <col min="5890" max="5890" width="13.6640625" customWidth="1"/>
    <col min="5891" max="5891" width="57.6640625" customWidth="1"/>
    <col min="5892" max="5892" width="20" customWidth="1"/>
    <col min="5893" max="5893" width="24.33203125" customWidth="1"/>
    <col min="5894" max="6144" width="10.6640625" customWidth="1"/>
    <col min="6145" max="6145" width="6.83203125" customWidth="1"/>
    <col min="6146" max="6146" width="13.6640625" customWidth="1"/>
    <col min="6147" max="6147" width="57.6640625" customWidth="1"/>
    <col min="6148" max="6148" width="20" customWidth="1"/>
    <col min="6149" max="6149" width="24.33203125" customWidth="1"/>
    <col min="6150" max="6400" width="10.6640625" customWidth="1"/>
    <col min="6401" max="6401" width="6.83203125" customWidth="1"/>
    <col min="6402" max="6402" width="13.6640625" customWidth="1"/>
    <col min="6403" max="6403" width="57.6640625" customWidth="1"/>
    <col min="6404" max="6404" width="20" customWidth="1"/>
    <col min="6405" max="6405" width="24.33203125" customWidth="1"/>
    <col min="6406" max="6656" width="10.6640625" customWidth="1"/>
    <col min="6657" max="6657" width="6.83203125" customWidth="1"/>
    <col min="6658" max="6658" width="13.6640625" customWidth="1"/>
    <col min="6659" max="6659" width="57.6640625" customWidth="1"/>
    <col min="6660" max="6660" width="20" customWidth="1"/>
    <col min="6661" max="6661" width="24.33203125" customWidth="1"/>
    <col min="6662" max="6912" width="10.6640625" customWidth="1"/>
    <col min="6913" max="6913" width="6.83203125" customWidth="1"/>
    <col min="6914" max="6914" width="13.6640625" customWidth="1"/>
    <col min="6915" max="6915" width="57.6640625" customWidth="1"/>
    <col min="6916" max="6916" width="20" customWidth="1"/>
    <col min="6917" max="6917" width="24.33203125" customWidth="1"/>
    <col min="6918" max="7168" width="10.6640625" customWidth="1"/>
    <col min="7169" max="7169" width="6.83203125" customWidth="1"/>
    <col min="7170" max="7170" width="13.6640625" customWidth="1"/>
    <col min="7171" max="7171" width="57.6640625" customWidth="1"/>
    <col min="7172" max="7172" width="20" customWidth="1"/>
    <col min="7173" max="7173" width="24.33203125" customWidth="1"/>
    <col min="7174" max="7424" width="10.6640625" customWidth="1"/>
    <col min="7425" max="7425" width="6.83203125" customWidth="1"/>
    <col min="7426" max="7426" width="13.6640625" customWidth="1"/>
    <col min="7427" max="7427" width="57.6640625" customWidth="1"/>
    <col min="7428" max="7428" width="20" customWidth="1"/>
    <col min="7429" max="7429" width="24.33203125" customWidth="1"/>
    <col min="7430" max="7680" width="10.6640625" customWidth="1"/>
    <col min="7681" max="7681" width="6.83203125" customWidth="1"/>
    <col min="7682" max="7682" width="13.6640625" customWidth="1"/>
    <col min="7683" max="7683" width="57.6640625" customWidth="1"/>
    <col min="7684" max="7684" width="20" customWidth="1"/>
    <col min="7685" max="7685" width="24.33203125" customWidth="1"/>
    <col min="7686" max="7936" width="10.6640625" customWidth="1"/>
    <col min="7937" max="7937" width="6.83203125" customWidth="1"/>
    <col min="7938" max="7938" width="13.6640625" customWidth="1"/>
    <col min="7939" max="7939" width="57.6640625" customWidth="1"/>
    <col min="7940" max="7940" width="20" customWidth="1"/>
    <col min="7941" max="7941" width="24.33203125" customWidth="1"/>
    <col min="7942" max="8192" width="10.6640625" customWidth="1"/>
    <col min="8193" max="8193" width="6.83203125" customWidth="1"/>
    <col min="8194" max="8194" width="13.6640625" customWidth="1"/>
    <col min="8195" max="8195" width="57.6640625" customWidth="1"/>
    <col min="8196" max="8196" width="20" customWidth="1"/>
    <col min="8197" max="8197" width="24.33203125" customWidth="1"/>
    <col min="8198" max="8448" width="10.6640625" customWidth="1"/>
    <col min="8449" max="8449" width="6.83203125" customWidth="1"/>
    <col min="8450" max="8450" width="13.6640625" customWidth="1"/>
    <col min="8451" max="8451" width="57.6640625" customWidth="1"/>
    <col min="8452" max="8452" width="20" customWidth="1"/>
    <col min="8453" max="8453" width="24.33203125" customWidth="1"/>
    <col min="8454" max="8704" width="10.6640625" customWidth="1"/>
    <col min="8705" max="8705" width="6.83203125" customWidth="1"/>
    <col min="8706" max="8706" width="13.6640625" customWidth="1"/>
    <col min="8707" max="8707" width="57.6640625" customWidth="1"/>
    <col min="8708" max="8708" width="20" customWidth="1"/>
    <col min="8709" max="8709" width="24.33203125" customWidth="1"/>
    <col min="8710" max="8960" width="10.6640625" customWidth="1"/>
    <col min="8961" max="8961" width="6.83203125" customWidth="1"/>
    <col min="8962" max="8962" width="13.6640625" customWidth="1"/>
    <col min="8963" max="8963" width="57.6640625" customWidth="1"/>
    <col min="8964" max="8964" width="20" customWidth="1"/>
    <col min="8965" max="8965" width="24.33203125" customWidth="1"/>
    <col min="8966" max="9216" width="10.6640625" customWidth="1"/>
    <col min="9217" max="9217" width="6.83203125" customWidth="1"/>
    <col min="9218" max="9218" width="13.6640625" customWidth="1"/>
    <col min="9219" max="9219" width="57.6640625" customWidth="1"/>
    <col min="9220" max="9220" width="20" customWidth="1"/>
    <col min="9221" max="9221" width="24.33203125" customWidth="1"/>
    <col min="9222" max="9472" width="10.6640625" customWidth="1"/>
    <col min="9473" max="9473" width="6.83203125" customWidth="1"/>
    <col min="9474" max="9474" width="13.6640625" customWidth="1"/>
    <col min="9475" max="9475" width="57.6640625" customWidth="1"/>
    <col min="9476" max="9476" width="20" customWidth="1"/>
    <col min="9477" max="9477" width="24.33203125" customWidth="1"/>
    <col min="9478" max="9728" width="10.6640625" customWidth="1"/>
    <col min="9729" max="9729" width="6.83203125" customWidth="1"/>
    <col min="9730" max="9730" width="13.6640625" customWidth="1"/>
    <col min="9731" max="9731" width="57.6640625" customWidth="1"/>
    <col min="9732" max="9732" width="20" customWidth="1"/>
    <col min="9733" max="9733" width="24.33203125" customWidth="1"/>
    <col min="9734" max="9984" width="10.6640625" customWidth="1"/>
    <col min="9985" max="9985" width="6.83203125" customWidth="1"/>
    <col min="9986" max="9986" width="13.6640625" customWidth="1"/>
    <col min="9987" max="9987" width="57.6640625" customWidth="1"/>
    <col min="9988" max="9988" width="20" customWidth="1"/>
    <col min="9989" max="9989" width="24.33203125" customWidth="1"/>
    <col min="9990" max="10240" width="10.6640625" customWidth="1"/>
    <col min="10241" max="10241" width="6.83203125" customWidth="1"/>
    <col min="10242" max="10242" width="13.6640625" customWidth="1"/>
    <col min="10243" max="10243" width="57.6640625" customWidth="1"/>
    <col min="10244" max="10244" width="20" customWidth="1"/>
    <col min="10245" max="10245" width="24.33203125" customWidth="1"/>
    <col min="10246" max="10496" width="10.6640625" customWidth="1"/>
    <col min="10497" max="10497" width="6.83203125" customWidth="1"/>
    <col min="10498" max="10498" width="13.6640625" customWidth="1"/>
    <col min="10499" max="10499" width="57.6640625" customWidth="1"/>
    <col min="10500" max="10500" width="20" customWidth="1"/>
    <col min="10501" max="10501" width="24.33203125" customWidth="1"/>
    <col min="10502" max="10752" width="10.6640625" customWidth="1"/>
    <col min="10753" max="10753" width="6.83203125" customWidth="1"/>
    <col min="10754" max="10754" width="13.6640625" customWidth="1"/>
    <col min="10755" max="10755" width="57.6640625" customWidth="1"/>
    <col min="10756" max="10756" width="20" customWidth="1"/>
    <col min="10757" max="10757" width="24.33203125" customWidth="1"/>
    <col min="10758" max="11008" width="10.6640625" customWidth="1"/>
    <col min="11009" max="11009" width="6.83203125" customWidth="1"/>
    <col min="11010" max="11010" width="13.6640625" customWidth="1"/>
    <col min="11011" max="11011" width="57.6640625" customWidth="1"/>
    <col min="11012" max="11012" width="20" customWidth="1"/>
    <col min="11013" max="11013" width="24.33203125" customWidth="1"/>
    <col min="11014" max="11264" width="10.6640625" customWidth="1"/>
    <col min="11265" max="11265" width="6.83203125" customWidth="1"/>
    <col min="11266" max="11266" width="13.6640625" customWidth="1"/>
    <col min="11267" max="11267" width="57.6640625" customWidth="1"/>
    <col min="11268" max="11268" width="20" customWidth="1"/>
    <col min="11269" max="11269" width="24.33203125" customWidth="1"/>
    <col min="11270" max="11520" width="10.6640625" customWidth="1"/>
    <col min="11521" max="11521" width="6.83203125" customWidth="1"/>
    <col min="11522" max="11522" width="13.6640625" customWidth="1"/>
    <col min="11523" max="11523" width="57.6640625" customWidth="1"/>
    <col min="11524" max="11524" width="20" customWidth="1"/>
    <col min="11525" max="11525" width="24.33203125" customWidth="1"/>
    <col min="11526" max="11776" width="10.6640625" customWidth="1"/>
    <col min="11777" max="11777" width="6.83203125" customWidth="1"/>
    <col min="11778" max="11778" width="13.6640625" customWidth="1"/>
    <col min="11779" max="11779" width="57.6640625" customWidth="1"/>
    <col min="11780" max="11780" width="20" customWidth="1"/>
    <col min="11781" max="11781" width="24.33203125" customWidth="1"/>
    <col min="11782" max="12032" width="10.6640625" customWidth="1"/>
    <col min="12033" max="12033" width="6.83203125" customWidth="1"/>
    <col min="12034" max="12034" width="13.6640625" customWidth="1"/>
    <col min="12035" max="12035" width="57.6640625" customWidth="1"/>
    <col min="12036" max="12036" width="20" customWidth="1"/>
    <col min="12037" max="12037" width="24.33203125" customWidth="1"/>
    <col min="12038" max="12288" width="10.6640625" customWidth="1"/>
    <col min="12289" max="12289" width="6.83203125" customWidth="1"/>
    <col min="12290" max="12290" width="13.6640625" customWidth="1"/>
    <col min="12291" max="12291" width="57.6640625" customWidth="1"/>
    <col min="12292" max="12292" width="20" customWidth="1"/>
    <col min="12293" max="12293" width="24.33203125" customWidth="1"/>
    <col min="12294" max="12544" width="10.6640625" customWidth="1"/>
    <col min="12545" max="12545" width="6.83203125" customWidth="1"/>
    <col min="12546" max="12546" width="13.6640625" customWidth="1"/>
    <col min="12547" max="12547" width="57.6640625" customWidth="1"/>
    <col min="12548" max="12548" width="20" customWidth="1"/>
    <col min="12549" max="12549" width="24.33203125" customWidth="1"/>
    <col min="12550" max="12800" width="10.6640625" customWidth="1"/>
    <col min="12801" max="12801" width="6.83203125" customWidth="1"/>
    <col min="12802" max="12802" width="13.6640625" customWidth="1"/>
    <col min="12803" max="12803" width="57.6640625" customWidth="1"/>
    <col min="12804" max="12804" width="20" customWidth="1"/>
    <col min="12805" max="12805" width="24.33203125" customWidth="1"/>
    <col min="12806" max="13056" width="10.6640625" customWidth="1"/>
    <col min="13057" max="13057" width="6.83203125" customWidth="1"/>
    <col min="13058" max="13058" width="13.6640625" customWidth="1"/>
    <col min="13059" max="13059" width="57.6640625" customWidth="1"/>
    <col min="13060" max="13060" width="20" customWidth="1"/>
    <col min="13061" max="13061" width="24.33203125" customWidth="1"/>
    <col min="13062" max="13312" width="10.6640625" customWidth="1"/>
    <col min="13313" max="13313" width="6.83203125" customWidth="1"/>
    <col min="13314" max="13314" width="13.6640625" customWidth="1"/>
    <col min="13315" max="13315" width="57.6640625" customWidth="1"/>
    <col min="13316" max="13316" width="20" customWidth="1"/>
    <col min="13317" max="13317" width="24.33203125" customWidth="1"/>
    <col min="13318" max="13568" width="10.6640625" customWidth="1"/>
    <col min="13569" max="13569" width="6.83203125" customWidth="1"/>
    <col min="13570" max="13570" width="13.6640625" customWidth="1"/>
    <col min="13571" max="13571" width="57.6640625" customWidth="1"/>
    <col min="13572" max="13572" width="20" customWidth="1"/>
    <col min="13573" max="13573" width="24.33203125" customWidth="1"/>
    <col min="13574" max="13824" width="10.6640625" customWidth="1"/>
    <col min="13825" max="13825" width="6.83203125" customWidth="1"/>
    <col min="13826" max="13826" width="13.6640625" customWidth="1"/>
    <col min="13827" max="13827" width="57.6640625" customWidth="1"/>
    <col min="13828" max="13828" width="20" customWidth="1"/>
    <col min="13829" max="13829" width="24.33203125" customWidth="1"/>
    <col min="13830" max="14080" width="10.6640625" customWidth="1"/>
    <col min="14081" max="14081" width="6.83203125" customWidth="1"/>
    <col min="14082" max="14082" width="13.6640625" customWidth="1"/>
    <col min="14083" max="14083" width="57.6640625" customWidth="1"/>
    <col min="14084" max="14084" width="20" customWidth="1"/>
    <col min="14085" max="14085" width="24.33203125" customWidth="1"/>
    <col min="14086" max="14336" width="10.6640625" customWidth="1"/>
    <col min="14337" max="14337" width="6.83203125" customWidth="1"/>
    <col min="14338" max="14338" width="13.6640625" customWidth="1"/>
    <col min="14339" max="14339" width="57.6640625" customWidth="1"/>
    <col min="14340" max="14340" width="20" customWidth="1"/>
    <col min="14341" max="14341" width="24.33203125" customWidth="1"/>
    <col min="14342" max="14592" width="10.6640625" customWidth="1"/>
    <col min="14593" max="14593" width="6.83203125" customWidth="1"/>
    <col min="14594" max="14594" width="13.6640625" customWidth="1"/>
    <col min="14595" max="14595" width="57.6640625" customWidth="1"/>
    <col min="14596" max="14596" width="20" customWidth="1"/>
    <col min="14597" max="14597" width="24.33203125" customWidth="1"/>
    <col min="14598" max="14848" width="10.6640625" customWidth="1"/>
    <col min="14849" max="14849" width="6.83203125" customWidth="1"/>
    <col min="14850" max="14850" width="13.6640625" customWidth="1"/>
    <col min="14851" max="14851" width="57.6640625" customWidth="1"/>
    <col min="14852" max="14852" width="20" customWidth="1"/>
    <col min="14853" max="14853" width="24.33203125" customWidth="1"/>
    <col min="14854" max="15104" width="10.6640625" customWidth="1"/>
    <col min="15105" max="15105" width="6.83203125" customWidth="1"/>
    <col min="15106" max="15106" width="13.6640625" customWidth="1"/>
    <col min="15107" max="15107" width="57.6640625" customWidth="1"/>
    <col min="15108" max="15108" width="20" customWidth="1"/>
    <col min="15109" max="15109" width="24.33203125" customWidth="1"/>
    <col min="15110" max="15360" width="10.6640625" customWidth="1"/>
    <col min="15361" max="15361" width="6.83203125" customWidth="1"/>
    <col min="15362" max="15362" width="13.6640625" customWidth="1"/>
    <col min="15363" max="15363" width="57.6640625" customWidth="1"/>
    <col min="15364" max="15364" width="20" customWidth="1"/>
    <col min="15365" max="15365" width="24.33203125" customWidth="1"/>
    <col min="15366" max="15616" width="10.6640625" customWidth="1"/>
    <col min="15617" max="15617" width="6.83203125" customWidth="1"/>
    <col min="15618" max="15618" width="13.6640625" customWidth="1"/>
    <col min="15619" max="15619" width="57.6640625" customWidth="1"/>
    <col min="15620" max="15620" width="20" customWidth="1"/>
    <col min="15621" max="15621" width="24.33203125" customWidth="1"/>
    <col min="15622" max="15872" width="10.6640625" customWidth="1"/>
    <col min="15873" max="15873" width="6.83203125" customWidth="1"/>
    <col min="15874" max="15874" width="13.6640625" customWidth="1"/>
    <col min="15875" max="15875" width="57.6640625" customWidth="1"/>
    <col min="15876" max="15876" width="20" customWidth="1"/>
    <col min="15877" max="15877" width="24.33203125" customWidth="1"/>
    <col min="15878" max="16128" width="10.6640625" customWidth="1"/>
    <col min="16129" max="16129" width="6.83203125" customWidth="1"/>
    <col min="16130" max="16130" width="13.6640625" customWidth="1"/>
    <col min="16131" max="16131" width="57.6640625" customWidth="1"/>
    <col min="16132" max="16132" width="20" customWidth="1"/>
    <col min="16133" max="16133" width="24.33203125" customWidth="1"/>
    <col min="16134" max="16384" width="10.6640625" customWidth="1"/>
  </cols>
  <sheetData>
    <row r="1" spans="1:5" ht="40.5" customHeight="1" x14ac:dyDescent="0.2">
      <c r="D1" s="246" t="s">
        <v>536</v>
      </c>
      <c r="E1" s="246"/>
    </row>
    <row r="2" spans="1:5" ht="42" customHeight="1" x14ac:dyDescent="0.2">
      <c r="A2" s="247" t="s">
        <v>283</v>
      </c>
      <c r="B2" s="247"/>
      <c r="C2" s="247"/>
      <c r="D2" s="247"/>
      <c r="E2" s="247"/>
    </row>
    <row r="4" spans="1:5" ht="15" customHeight="1" x14ac:dyDescent="0.2">
      <c r="A4" s="248" t="s">
        <v>284</v>
      </c>
      <c r="B4" s="248" t="s">
        <v>285</v>
      </c>
      <c r="C4" s="250" t="s">
        <v>286</v>
      </c>
      <c r="D4" s="252" t="s">
        <v>287</v>
      </c>
      <c r="E4" s="252"/>
    </row>
    <row r="5" spans="1:5" ht="40.5" customHeight="1" x14ac:dyDescent="0.2">
      <c r="A5" s="249"/>
      <c r="B5" s="249"/>
      <c r="C5" s="251"/>
      <c r="D5" s="141" t="s">
        <v>288</v>
      </c>
      <c r="E5" s="141" t="s">
        <v>289</v>
      </c>
    </row>
    <row r="6" spans="1:5" ht="15" customHeight="1" x14ac:dyDescent="0.2">
      <c r="A6" s="142" t="s">
        <v>290</v>
      </c>
      <c r="B6" s="143" t="s">
        <v>291</v>
      </c>
      <c r="C6" s="143" t="s">
        <v>292</v>
      </c>
      <c r="D6" s="144">
        <v>28591883.300000001</v>
      </c>
      <c r="E6" s="145">
        <v>692761.93</v>
      </c>
    </row>
    <row r="7" spans="1:5" ht="15" customHeight="1" x14ac:dyDescent="0.2">
      <c r="A7" s="142" t="s">
        <v>293</v>
      </c>
      <c r="B7" s="143" t="s">
        <v>294</v>
      </c>
      <c r="C7" s="143" t="s">
        <v>295</v>
      </c>
      <c r="D7" s="145">
        <v>36407133.159999996</v>
      </c>
      <c r="E7" s="145">
        <v>36407133.159999996</v>
      </c>
    </row>
    <row r="8" spans="1:5" ht="36.75" customHeight="1" x14ac:dyDescent="0.2">
      <c r="A8" s="142" t="s">
        <v>296</v>
      </c>
      <c r="B8" s="143" t="s">
        <v>130</v>
      </c>
      <c r="C8" s="143" t="s">
        <v>297</v>
      </c>
      <c r="D8" s="145">
        <v>1209638.78</v>
      </c>
      <c r="E8" s="146"/>
    </row>
    <row r="9" spans="1:5" ht="15" customHeight="1" x14ac:dyDescent="0.2">
      <c r="A9" s="142" t="s">
        <v>298</v>
      </c>
      <c r="B9" s="143" t="s">
        <v>23</v>
      </c>
      <c r="C9" s="143" t="s">
        <v>269</v>
      </c>
      <c r="D9" s="145">
        <v>29959.75</v>
      </c>
      <c r="E9" s="146"/>
    </row>
    <row r="10" spans="1:5" ht="15" customHeight="1" x14ac:dyDescent="0.2">
      <c r="A10" s="142" t="s">
        <v>299</v>
      </c>
      <c r="B10" s="143" t="s">
        <v>25</v>
      </c>
      <c r="C10" s="143" t="s">
        <v>270</v>
      </c>
      <c r="D10" s="145">
        <v>1001.57</v>
      </c>
      <c r="E10" s="146"/>
    </row>
    <row r="11" spans="1:5" ht="15" customHeight="1" x14ac:dyDescent="0.2">
      <c r="A11" s="142" t="s">
        <v>300</v>
      </c>
      <c r="B11" s="143" t="s">
        <v>301</v>
      </c>
      <c r="C11" s="143" t="s">
        <v>302</v>
      </c>
      <c r="D11" s="145">
        <v>27104019.620000001</v>
      </c>
      <c r="E11" s="146"/>
    </row>
    <row r="12" spans="1:5" ht="15" customHeight="1" x14ac:dyDescent="0.2">
      <c r="A12" s="142" t="s">
        <v>303</v>
      </c>
      <c r="B12" s="143" t="s">
        <v>27</v>
      </c>
      <c r="C12" s="143" t="s">
        <v>304</v>
      </c>
      <c r="D12" s="145">
        <v>11427968.76</v>
      </c>
      <c r="E12" s="145">
        <v>2567287.91</v>
      </c>
    </row>
    <row r="13" spans="1:5" ht="15" customHeight="1" x14ac:dyDescent="0.2">
      <c r="A13" s="142" t="s">
        <v>305</v>
      </c>
      <c r="B13" s="143" t="s">
        <v>306</v>
      </c>
      <c r="C13" s="143" t="s">
        <v>307</v>
      </c>
      <c r="D13" s="145">
        <v>36813914.210000001</v>
      </c>
      <c r="E13" s="145">
        <v>3363674.27</v>
      </c>
    </row>
    <row r="14" spans="1:5" ht="15" customHeight="1" x14ac:dyDescent="0.2">
      <c r="A14" s="142" t="s">
        <v>308</v>
      </c>
      <c r="B14" s="143" t="s">
        <v>133</v>
      </c>
      <c r="C14" s="143" t="s">
        <v>309</v>
      </c>
      <c r="D14" s="145">
        <v>14507712.48</v>
      </c>
      <c r="E14" s="146"/>
    </row>
    <row r="15" spans="1:5" ht="15" customHeight="1" x14ac:dyDescent="0.2">
      <c r="A15" s="142" t="s">
        <v>310</v>
      </c>
      <c r="B15" s="143" t="s">
        <v>135</v>
      </c>
      <c r="C15" s="143" t="s">
        <v>311</v>
      </c>
      <c r="D15" s="145">
        <v>1129078.28</v>
      </c>
      <c r="E15" s="146"/>
    </row>
    <row r="16" spans="1:5" ht="15" customHeight="1" x14ac:dyDescent="0.2">
      <c r="A16" s="142" t="s">
        <v>312</v>
      </c>
      <c r="B16" s="143" t="s">
        <v>137</v>
      </c>
      <c r="C16" s="143" t="s">
        <v>313</v>
      </c>
      <c r="D16" s="145">
        <v>799958525.38</v>
      </c>
      <c r="E16" s="145">
        <v>9758868.1600000001</v>
      </c>
    </row>
    <row r="17" spans="1:5" ht="15" customHeight="1" x14ac:dyDescent="0.2">
      <c r="A17" s="142" t="s">
        <v>314</v>
      </c>
      <c r="B17" s="143" t="s">
        <v>315</v>
      </c>
      <c r="C17" s="143" t="s">
        <v>316</v>
      </c>
      <c r="D17" s="145">
        <v>31502815.920000002</v>
      </c>
      <c r="E17" s="146"/>
    </row>
    <row r="18" spans="1:5" ht="24.75" customHeight="1" x14ac:dyDescent="0.2">
      <c r="A18" s="142" t="s">
        <v>317</v>
      </c>
      <c r="B18" s="143" t="s">
        <v>318</v>
      </c>
      <c r="C18" s="143" t="s">
        <v>319</v>
      </c>
      <c r="D18" s="145">
        <v>85126167.010000005</v>
      </c>
      <c r="E18" s="146"/>
    </row>
    <row r="19" spans="1:5" ht="15" customHeight="1" x14ac:dyDescent="0.2">
      <c r="A19" s="142" t="s">
        <v>320</v>
      </c>
      <c r="B19" s="143" t="s">
        <v>29</v>
      </c>
      <c r="C19" s="143" t="s">
        <v>321</v>
      </c>
      <c r="D19" s="145">
        <v>56303518.590000004</v>
      </c>
      <c r="E19" s="145">
        <v>735665.68</v>
      </c>
    </row>
    <row r="20" spans="1:5" ht="15" customHeight="1" x14ac:dyDescent="0.2">
      <c r="A20" s="142" t="s">
        <v>322</v>
      </c>
      <c r="B20" s="143" t="s">
        <v>31</v>
      </c>
      <c r="C20" s="143" t="s">
        <v>323</v>
      </c>
      <c r="D20" s="145">
        <v>71559914.530000001</v>
      </c>
      <c r="E20" s="145">
        <v>2625582.31</v>
      </c>
    </row>
    <row r="21" spans="1:5" ht="15" customHeight="1" x14ac:dyDescent="0.2">
      <c r="A21" s="142" t="s">
        <v>324</v>
      </c>
      <c r="B21" s="143" t="s">
        <v>33</v>
      </c>
      <c r="C21" s="143" t="s">
        <v>325</v>
      </c>
      <c r="D21" s="145">
        <v>153806102.97</v>
      </c>
      <c r="E21" s="145">
        <v>14712752.560000001</v>
      </c>
    </row>
    <row r="22" spans="1:5" ht="15" customHeight="1" x14ac:dyDescent="0.2">
      <c r="A22" s="142" t="s">
        <v>326</v>
      </c>
      <c r="B22" s="143" t="s">
        <v>35</v>
      </c>
      <c r="C22" s="143" t="s">
        <v>327</v>
      </c>
      <c r="D22" s="145">
        <v>302000338.64999998</v>
      </c>
      <c r="E22" s="146"/>
    </row>
    <row r="23" spans="1:5" ht="15" customHeight="1" x14ac:dyDescent="0.2">
      <c r="A23" s="142" t="s">
        <v>328</v>
      </c>
      <c r="B23" s="143" t="s">
        <v>37</v>
      </c>
      <c r="C23" s="143" t="s">
        <v>329</v>
      </c>
      <c r="D23" s="144">
        <v>120249591.2</v>
      </c>
      <c r="E23" s="144">
        <v>14627498.5</v>
      </c>
    </row>
    <row r="24" spans="1:5" ht="15" customHeight="1" x14ac:dyDescent="0.2">
      <c r="A24" s="142" t="s">
        <v>330</v>
      </c>
      <c r="B24" s="143" t="s">
        <v>331</v>
      </c>
      <c r="C24" s="143" t="s">
        <v>332</v>
      </c>
      <c r="D24" s="145">
        <v>63110648.32</v>
      </c>
      <c r="E24" s="145">
        <v>63110648.32</v>
      </c>
    </row>
    <row r="25" spans="1:5" ht="15" customHeight="1" x14ac:dyDescent="0.2">
      <c r="A25" s="142" t="s">
        <v>333</v>
      </c>
      <c r="B25" s="143" t="s">
        <v>39</v>
      </c>
      <c r="C25" s="143" t="s">
        <v>334</v>
      </c>
      <c r="D25" s="145">
        <v>125823279.23</v>
      </c>
      <c r="E25" s="146"/>
    </row>
    <row r="26" spans="1:5" ht="15" customHeight="1" x14ac:dyDescent="0.2">
      <c r="A26" s="142" t="s">
        <v>335</v>
      </c>
      <c r="B26" s="143" t="s">
        <v>336</v>
      </c>
      <c r="C26" s="143" t="s">
        <v>337</v>
      </c>
      <c r="D26" s="145">
        <v>52664065.310000002</v>
      </c>
      <c r="E26" s="145">
        <v>52664065.310000002</v>
      </c>
    </row>
    <row r="27" spans="1:5" ht="15" customHeight="1" x14ac:dyDescent="0.2">
      <c r="A27" s="142" t="s">
        <v>338</v>
      </c>
      <c r="B27" s="143" t="s">
        <v>41</v>
      </c>
      <c r="C27" s="143" t="s">
        <v>339</v>
      </c>
      <c r="D27" s="145">
        <v>88702772.840000004</v>
      </c>
      <c r="E27" s="145">
        <v>12317213.49</v>
      </c>
    </row>
    <row r="28" spans="1:5" ht="15" customHeight="1" x14ac:dyDescent="0.2">
      <c r="A28" s="142" t="s">
        <v>340</v>
      </c>
      <c r="B28" s="143" t="s">
        <v>43</v>
      </c>
      <c r="C28" s="143" t="s">
        <v>273</v>
      </c>
      <c r="D28" s="147">
        <v>81029617</v>
      </c>
      <c r="E28" s="145">
        <v>371039.19</v>
      </c>
    </row>
    <row r="29" spans="1:5" ht="15" customHeight="1" x14ac:dyDescent="0.2">
      <c r="A29" s="142" t="s">
        <v>341</v>
      </c>
      <c r="B29" s="143" t="s">
        <v>45</v>
      </c>
      <c r="C29" s="143" t="s">
        <v>342</v>
      </c>
      <c r="D29" s="145">
        <v>106846698.45999999</v>
      </c>
      <c r="E29" s="145">
        <v>3160437.98</v>
      </c>
    </row>
    <row r="30" spans="1:5" ht="15" customHeight="1" x14ac:dyDescent="0.2">
      <c r="A30" s="142" t="s">
        <v>343</v>
      </c>
      <c r="B30" s="143" t="s">
        <v>344</v>
      </c>
      <c r="C30" s="143" t="s">
        <v>345</v>
      </c>
      <c r="D30" s="145">
        <v>28243665.829999998</v>
      </c>
      <c r="E30" s="145">
        <v>28243665.829999998</v>
      </c>
    </row>
    <row r="31" spans="1:5" ht="15" customHeight="1" x14ac:dyDescent="0.2">
      <c r="A31" s="142" t="s">
        <v>346</v>
      </c>
      <c r="B31" s="143" t="s">
        <v>226</v>
      </c>
      <c r="C31" s="143" t="s">
        <v>227</v>
      </c>
      <c r="D31" s="145">
        <v>25402320.329999998</v>
      </c>
      <c r="E31" s="145">
        <v>3324367.34</v>
      </c>
    </row>
    <row r="32" spans="1:5" ht="15" customHeight="1" x14ac:dyDescent="0.2">
      <c r="A32" s="142" t="s">
        <v>347</v>
      </c>
      <c r="B32" s="143" t="s">
        <v>47</v>
      </c>
      <c r="C32" s="143" t="s">
        <v>348</v>
      </c>
      <c r="D32" s="145">
        <v>63317093.770000003</v>
      </c>
      <c r="E32" s="145">
        <v>7856456.4800000004</v>
      </c>
    </row>
    <row r="33" spans="1:5" ht="15" customHeight="1" x14ac:dyDescent="0.2">
      <c r="A33" s="142" t="s">
        <v>349</v>
      </c>
      <c r="B33" s="143" t="s">
        <v>49</v>
      </c>
      <c r="C33" s="143" t="s">
        <v>350</v>
      </c>
      <c r="D33" s="145">
        <v>44523302.789999999</v>
      </c>
      <c r="E33" s="145">
        <v>5416317.6600000001</v>
      </c>
    </row>
    <row r="34" spans="1:5" ht="15" customHeight="1" x14ac:dyDescent="0.2">
      <c r="A34" s="142" t="s">
        <v>351</v>
      </c>
      <c r="B34" s="143" t="s">
        <v>51</v>
      </c>
      <c r="C34" s="143" t="s">
        <v>352</v>
      </c>
      <c r="D34" s="145">
        <v>58616967.57</v>
      </c>
      <c r="E34" s="145">
        <v>6845148.71</v>
      </c>
    </row>
    <row r="35" spans="1:5" ht="15" customHeight="1" x14ac:dyDescent="0.2">
      <c r="A35" s="142" t="s">
        <v>353</v>
      </c>
      <c r="B35" s="143" t="s">
        <v>53</v>
      </c>
      <c r="C35" s="143" t="s">
        <v>354</v>
      </c>
      <c r="D35" s="145">
        <v>48200750.670000002</v>
      </c>
      <c r="E35" s="145">
        <v>5922518.0899999999</v>
      </c>
    </row>
    <row r="36" spans="1:5" ht="15" customHeight="1" x14ac:dyDescent="0.2">
      <c r="A36" s="142" t="s">
        <v>355</v>
      </c>
      <c r="B36" s="143" t="s">
        <v>55</v>
      </c>
      <c r="C36" s="143" t="s">
        <v>356</v>
      </c>
      <c r="D36" s="145">
        <v>146021349.75999999</v>
      </c>
      <c r="E36" s="145">
        <v>19399125.850000001</v>
      </c>
    </row>
    <row r="37" spans="1:5" ht="15" customHeight="1" x14ac:dyDescent="0.2">
      <c r="A37" s="142" t="s">
        <v>357</v>
      </c>
      <c r="B37" s="143" t="s">
        <v>211</v>
      </c>
      <c r="C37" s="143" t="s">
        <v>358</v>
      </c>
      <c r="D37" s="145">
        <v>42748879.18</v>
      </c>
      <c r="E37" s="145">
        <v>5616477.2599999998</v>
      </c>
    </row>
    <row r="38" spans="1:5" ht="15" customHeight="1" x14ac:dyDescent="0.2">
      <c r="A38" s="142" t="s">
        <v>359</v>
      </c>
      <c r="B38" s="143" t="s">
        <v>57</v>
      </c>
      <c r="C38" s="143" t="s">
        <v>360</v>
      </c>
      <c r="D38" s="145">
        <v>81389929.459999993</v>
      </c>
      <c r="E38" s="145">
        <v>9663526.9499999993</v>
      </c>
    </row>
    <row r="39" spans="1:5" ht="15" customHeight="1" x14ac:dyDescent="0.2">
      <c r="A39" s="142" t="s">
        <v>361</v>
      </c>
      <c r="B39" s="143" t="s">
        <v>59</v>
      </c>
      <c r="C39" s="143" t="s">
        <v>362</v>
      </c>
      <c r="D39" s="145">
        <v>50929396.119999997</v>
      </c>
      <c r="E39" s="145">
        <v>6830037.46</v>
      </c>
    </row>
    <row r="40" spans="1:5" ht="15" customHeight="1" x14ac:dyDescent="0.2">
      <c r="A40" s="142" t="s">
        <v>363</v>
      </c>
      <c r="B40" s="143" t="s">
        <v>61</v>
      </c>
      <c r="C40" s="143" t="s">
        <v>364</v>
      </c>
      <c r="D40" s="144">
        <v>125697366.3</v>
      </c>
      <c r="E40" s="145">
        <v>16648993.92</v>
      </c>
    </row>
    <row r="41" spans="1:5" ht="15" customHeight="1" x14ac:dyDescent="0.2">
      <c r="A41" s="142" t="s">
        <v>365</v>
      </c>
      <c r="B41" s="143" t="s">
        <v>139</v>
      </c>
      <c r="C41" s="143" t="s">
        <v>366</v>
      </c>
      <c r="D41" s="145">
        <v>51525429.780000001</v>
      </c>
      <c r="E41" s="145">
        <v>6673624.4800000004</v>
      </c>
    </row>
    <row r="42" spans="1:5" ht="15" customHeight="1" x14ac:dyDescent="0.2">
      <c r="A42" s="142" t="s">
        <v>367</v>
      </c>
      <c r="B42" s="143" t="s">
        <v>63</v>
      </c>
      <c r="C42" s="143" t="s">
        <v>368</v>
      </c>
      <c r="D42" s="145">
        <v>90573460.379999995</v>
      </c>
      <c r="E42" s="145">
        <v>11801936.880000001</v>
      </c>
    </row>
    <row r="43" spans="1:5" ht="15" customHeight="1" x14ac:dyDescent="0.2">
      <c r="A43" s="142" t="s">
        <v>369</v>
      </c>
      <c r="B43" s="143" t="s">
        <v>65</v>
      </c>
      <c r="C43" s="143" t="s">
        <v>370</v>
      </c>
      <c r="D43" s="145">
        <v>102578715.86</v>
      </c>
      <c r="E43" s="145">
        <v>11338751.890000001</v>
      </c>
    </row>
    <row r="44" spans="1:5" ht="15" customHeight="1" x14ac:dyDescent="0.2">
      <c r="A44" s="142" t="s">
        <v>371</v>
      </c>
      <c r="B44" s="143" t="s">
        <v>67</v>
      </c>
      <c r="C44" s="143" t="s">
        <v>372</v>
      </c>
      <c r="D44" s="145">
        <v>64458554.829999998</v>
      </c>
      <c r="E44" s="145">
        <v>8015393.0700000003</v>
      </c>
    </row>
    <row r="45" spans="1:5" ht="15" customHeight="1" x14ac:dyDescent="0.2">
      <c r="A45" s="142" t="s">
        <v>373</v>
      </c>
      <c r="B45" s="143" t="s">
        <v>69</v>
      </c>
      <c r="C45" s="143" t="s">
        <v>274</v>
      </c>
      <c r="D45" s="145">
        <v>280439502.22000003</v>
      </c>
      <c r="E45" s="145">
        <v>25756893.109999999</v>
      </c>
    </row>
    <row r="46" spans="1:5" ht="15" customHeight="1" x14ac:dyDescent="0.2">
      <c r="A46" s="142" t="s">
        <v>374</v>
      </c>
      <c r="B46" s="143" t="s">
        <v>71</v>
      </c>
      <c r="C46" s="143" t="s">
        <v>375</v>
      </c>
      <c r="D46" s="145">
        <v>77245626.439999998</v>
      </c>
      <c r="E46" s="145">
        <v>10632924.550000001</v>
      </c>
    </row>
    <row r="47" spans="1:5" ht="15" customHeight="1" x14ac:dyDescent="0.2">
      <c r="A47" s="142" t="s">
        <v>376</v>
      </c>
      <c r="B47" s="143" t="s">
        <v>73</v>
      </c>
      <c r="C47" s="143" t="s">
        <v>377</v>
      </c>
      <c r="D47" s="145">
        <v>76314679.730000004</v>
      </c>
      <c r="E47" s="145">
        <v>9435503.5500000007</v>
      </c>
    </row>
    <row r="48" spans="1:5" ht="15" customHeight="1" x14ac:dyDescent="0.2">
      <c r="A48" s="142" t="s">
        <v>378</v>
      </c>
      <c r="B48" s="143" t="s">
        <v>75</v>
      </c>
      <c r="C48" s="143" t="s">
        <v>379</v>
      </c>
      <c r="D48" s="145">
        <v>81940410.969999999</v>
      </c>
      <c r="E48" s="145">
        <v>8966332.0500000007</v>
      </c>
    </row>
    <row r="49" spans="1:5" ht="15" customHeight="1" x14ac:dyDescent="0.2">
      <c r="A49" s="142" t="s">
        <v>380</v>
      </c>
      <c r="B49" s="143" t="s">
        <v>77</v>
      </c>
      <c r="C49" s="143" t="s">
        <v>275</v>
      </c>
      <c r="D49" s="144">
        <v>126608057.3</v>
      </c>
      <c r="E49" s="145">
        <v>16003664.67</v>
      </c>
    </row>
    <row r="50" spans="1:5" ht="15" customHeight="1" x14ac:dyDescent="0.2">
      <c r="A50" s="142" t="s">
        <v>381</v>
      </c>
      <c r="B50" s="143" t="s">
        <v>79</v>
      </c>
      <c r="C50" s="143" t="s">
        <v>382</v>
      </c>
      <c r="D50" s="145">
        <v>38150314.340000004</v>
      </c>
      <c r="E50" s="145">
        <v>4916507.9800000004</v>
      </c>
    </row>
    <row r="51" spans="1:5" ht="15" customHeight="1" x14ac:dyDescent="0.2">
      <c r="A51" s="142" t="s">
        <v>383</v>
      </c>
      <c r="B51" s="143" t="s">
        <v>384</v>
      </c>
      <c r="C51" s="143" t="s">
        <v>385</v>
      </c>
      <c r="D51" s="145">
        <v>51179705.689999998</v>
      </c>
      <c r="E51" s="145">
        <v>6423033.5099999998</v>
      </c>
    </row>
    <row r="52" spans="1:5" ht="15" customHeight="1" x14ac:dyDescent="0.2">
      <c r="A52" s="142" t="s">
        <v>386</v>
      </c>
      <c r="B52" s="143" t="s">
        <v>387</v>
      </c>
      <c r="C52" s="143" t="s">
        <v>388</v>
      </c>
      <c r="D52" s="145">
        <v>45684651.729999997</v>
      </c>
      <c r="E52" s="145">
        <v>6321555.2199999997</v>
      </c>
    </row>
    <row r="53" spans="1:5" ht="15" customHeight="1" x14ac:dyDescent="0.2">
      <c r="A53" s="142" t="s">
        <v>389</v>
      </c>
      <c r="B53" s="143" t="s">
        <v>81</v>
      </c>
      <c r="C53" s="143" t="s">
        <v>390</v>
      </c>
      <c r="D53" s="145">
        <v>74049993.219999999</v>
      </c>
      <c r="E53" s="145">
        <v>9679624.6500000004</v>
      </c>
    </row>
    <row r="54" spans="1:5" ht="15" customHeight="1" x14ac:dyDescent="0.2">
      <c r="A54" s="142" t="s">
        <v>391</v>
      </c>
      <c r="B54" s="143" t="s">
        <v>83</v>
      </c>
      <c r="C54" s="143" t="s">
        <v>392</v>
      </c>
      <c r="D54" s="145">
        <v>94336498.969999999</v>
      </c>
      <c r="E54" s="145">
        <v>11045288.92</v>
      </c>
    </row>
    <row r="55" spans="1:5" ht="15" customHeight="1" x14ac:dyDescent="0.2">
      <c r="A55" s="142" t="s">
        <v>393</v>
      </c>
      <c r="B55" s="143" t="s">
        <v>85</v>
      </c>
      <c r="C55" s="143" t="s">
        <v>394</v>
      </c>
      <c r="D55" s="145">
        <v>59107509.609999999</v>
      </c>
      <c r="E55" s="145">
        <v>7377230.2599999998</v>
      </c>
    </row>
    <row r="56" spans="1:5" ht="15" customHeight="1" x14ac:dyDescent="0.2">
      <c r="A56" s="142" t="s">
        <v>395</v>
      </c>
      <c r="B56" s="143" t="s">
        <v>87</v>
      </c>
      <c r="C56" s="143" t="s">
        <v>396</v>
      </c>
      <c r="D56" s="145">
        <v>55847488.68</v>
      </c>
      <c r="E56" s="145">
        <v>6602179.6799999997</v>
      </c>
    </row>
    <row r="57" spans="1:5" ht="15" customHeight="1" x14ac:dyDescent="0.2">
      <c r="A57" s="142" t="s">
        <v>397</v>
      </c>
      <c r="B57" s="143" t="s">
        <v>398</v>
      </c>
      <c r="C57" s="143" t="s">
        <v>399</v>
      </c>
      <c r="D57" s="145">
        <v>32604794.260000002</v>
      </c>
      <c r="E57" s="145">
        <v>3876308.17</v>
      </c>
    </row>
    <row r="58" spans="1:5" ht="15" customHeight="1" x14ac:dyDescent="0.2">
      <c r="A58" s="142" t="s">
        <v>400</v>
      </c>
      <c r="B58" s="143" t="s">
        <v>89</v>
      </c>
      <c r="C58" s="143" t="s">
        <v>401</v>
      </c>
      <c r="D58" s="145">
        <v>16912978.350000001</v>
      </c>
      <c r="E58" s="145">
        <v>3777178.87</v>
      </c>
    </row>
    <row r="59" spans="1:5" ht="15" customHeight="1" x14ac:dyDescent="0.2">
      <c r="A59" s="142" t="s">
        <v>402</v>
      </c>
      <c r="B59" s="143" t="s">
        <v>91</v>
      </c>
      <c r="C59" s="143" t="s">
        <v>403</v>
      </c>
      <c r="D59" s="145">
        <v>37594427.509999998</v>
      </c>
      <c r="E59" s="145">
        <v>4689298.3499999996</v>
      </c>
    </row>
    <row r="60" spans="1:5" ht="15" customHeight="1" x14ac:dyDescent="0.2">
      <c r="A60" s="142" t="s">
        <v>404</v>
      </c>
      <c r="B60" s="143" t="s">
        <v>93</v>
      </c>
      <c r="C60" s="143" t="s">
        <v>405</v>
      </c>
      <c r="D60" s="145">
        <v>65182600.789999999</v>
      </c>
      <c r="E60" s="145">
        <v>11496960.52</v>
      </c>
    </row>
    <row r="61" spans="1:5" ht="15" customHeight="1" x14ac:dyDescent="0.2">
      <c r="A61" s="142" t="s">
        <v>406</v>
      </c>
      <c r="B61" s="143" t="s">
        <v>95</v>
      </c>
      <c r="C61" s="143" t="s">
        <v>407</v>
      </c>
      <c r="D61" s="145">
        <v>17027417.73</v>
      </c>
      <c r="E61" s="145">
        <v>3066191.55</v>
      </c>
    </row>
    <row r="62" spans="1:5" ht="15" customHeight="1" x14ac:dyDescent="0.2">
      <c r="A62" s="142" t="s">
        <v>408</v>
      </c>
      <c r="B62" s="143" t="s">
        <v>97</v>
      </c>
      <c r="C62" s="143" t="s">
        <v>409</v>
      </c>
      <c r="D62" s="145">
        <v>12215622.16</v>
      </c>
      <c r="E62" s="145">
        <v>1654501.29</v>
      </c>
    </row>
    <row r="63" spans="1:5" ht="15" customHeight="1" x14ac:dyDescent="0.2">
      <c r="A63" s="142" t="s">
        <v>410</v>
      </c>
      <c r="B63" s="143" t="s">
        <v>99</v>
      </c>
      <c r="C63" s="143" t="s">
        <v>411</v>
      </c>
      <c r="D63" s="145">
        <v>556242.99</v>
      </c>
      <c r="E63" s="146"/>
    </row>
    <row r="64" spans="1:5" ht="15" customHeight="1" x14ac:dyDescent="0.2">
      <c r="A64" s="142" t="s">
        <v>412</v>
      </c>
      <c r="B64" s="143" t="s">
        <v>101</v>
      </c>
      <c r="C64" s="143" t="s">
        <v>413</v>
      </c>
      <c r="D64" s="145">
        <v>9205979.8599999994</v>
      </c>
      <c r="E64" s="145">
        <v>1427656.65</v>
      </c>
    </row>
    <row r="65" spans="1:5" ht="15" customHeight="1" x14ac:dyDescent="0.2">
      <c r="A65" s="142" t="s">
        <v>414</v>
      </c>
      <c r="B65" s="143" t="s">
        <v>103</v>
      </c>
      <c r="C65" s="143" t="s">
        <v>415</v>
      </c>
      <c r="D65" s="145">
        <v>3926534.88</v>
      </c>
      <c r="E65" s="144">
        <v>38557.1</v>
      </c>
    </row>
    <row r="66" spans="1:5" ht="15" customHeight="1" x14ac:dyDescent="0.2">
      <c r="A66" s="142" t="s">
        <v>416</v>
      </c>
      <c r="B66" s="143" t="s">
        <v>417</v>
      </c>
      <c r="C66" s="143" t="s">
        <v>418</v>
      </c>
      <c r="D66" s="145">
        <v>4129718.96</v>
      </c>
      <c r="E66" s="145">
        <v>4129718.96</v>
      </c>
    </row>
    <row r="67" spans="1:5" ht="15" customHeight="1" x14ac:dyDescent="0.2">
      <c r="A67" s="142" t="s">
        <v>419</v>
      </c>
      <c r="B67" s="143" t="s">
        <v>420</v>
      </c>
      <c r="C67" s="143" t="s">
        <v>421</v>
      </c>
      <c r="D67" s="145">
        <v>349948.91</v>
      </c>
      <c r="E67" s="145">
        <v>349948.91</v>
      </c>
    </row>
    <row r="68" spans="1:5" ht="15" customHeight="1" x14ac:dyDescent="0.2">
      <c r="A68" s="142" t="s">
        <v>422</v>
      </c>
      <c r="B68" s="143" t="s">
        <v>423</v>
      </c>
      <c r="C68" s="143" t="s">
        <v>424</v>
      </c>
      <c r="D68" s="145">
        <v>5234649.3600000003</v>
      </c>
      <c r="E68" s="145">
        <v>5234649.3600000003</v>
      </c>
    </row>
    <row r="69" spans="1:5" ht="15" customHeight="1" x14ac:dyDescent="0.2">
      <c r="A69" s="142" t="s">
        <v>425</v>
      </c>
      <c r="B69" s="143" t="s">
        <v>426</v>
      </c>
      <c r="C69" s="143" t="s">
        <v>427</v>
      </c>
      <c r="D69" s="145">
        <v>1667663.65</v>
      </c>
      <c r="E69" s="145">
        <v>1667663.65</v>
      </c>
    </row>
    <row r="70" spans="1:5" ht="15" customHeight="1" x14ac:dyDescent="0.2">
      <c r="A70" s="142" t="s">
        <v>428</v>
      </c>
      <c r="B70" s="143" t="s">
        <v>429</v>
      </c>
      <c r="C70" s="143" t="s">
        <v>430</v>
      </c>
      <c r="D70" s="145">
        <v>2556071.67</v>
      </c>
      <c r="E70" s="146"/>
    </row>
    <row r="71" spans="1:5" ht="15" customHeight="1" x14ac:dyDescent="0.2">
      <c r="A71" s="142" t="s">
        <v>431</v>
      </c>
      <c r="B71" s="143" t="s">
        <v>432</v>
      </c>
      <c r="C71" s="143" t="s">
        <v>433</v>
      </c>
      <c r="D71" s="144">
        <v>1399439.7</v>
      </c>
      <c r="E71" s="144">
        <v>1399439.7</v>
      </c>
    </row>
    <row r="72" spans="1:5" ht="15" customHeight="1" x14ac:dyDescent="0.2">
      <c r="A72" s="142" t="s">
        <v>434</v>
      </c>
      <c r="B72" s="143" t="s">
        <v>435</v>
      </c>
      <c r="C72" s="143" t="s">
        <v>436</v>
      </c>
      <c r="D72" s="144">
        <v>1243188.8999999999</v>
      </c>
      <c r="E72" s="144">
        <v>1243188.8999999999</v>
      </c>
    </row>
    <row r="73" spans="1:5" ht="15" customHeight="1" x14ac:dyDescent="0.2">
      <c r="A73" s="142" t="s">
        <v>437</v>
      </c>
      <c r="B73" s="143" t="s">
        <v>438</v>
      </c>
      <c r="C73" s="143" t="s">
        <v>439</v>
      </c>
      <c r="D73" s="144">
        <v>632083.30000000005</v>
      </c>
      <c r="E73" s="144">
        <v>632083.30000000005</v>
      </c>
    </row>
    <row r="74" spans="1:5" ht="15" customHeight="1" x14ac:dyDescent="0.2">
      <c r="A74" s="142" t="s">
        <v>440</v>
      </c>
      <c r="B74" s="143" t="s">
        <v>441</v>
      </c>
      <c r="C74" s="143" t="s">
        <v>442</v>
      </c>
      <c r="D74" s="145">
        <v>2893610.84</v>
      </c>
      <c r="E74" s="145">
        <v>2893610.84</v>
      </c>
    </row>
    <row r="75" spans="1:5" ht="15" customHeight="1" x14ac:dyDescent="0.2">
      <c r="A75" s="142" t="s">
        <v>443</v>
      </c>
      <c r="B75" s="143" t="s">
        <v>444</v>
      </c>
      <c r="C75" s="143" t="s">
        <v>445</v>
      </c>
      <c r="D75" s="145">
        <v>1390942.65</v>
      </c>
      <c r="E75" s="145">
        <v>1390942.65</v>
      </c>
    </row>
    <row r="76" spans="1:5" ht="15" customHeight="1" x14ac:dyDescent="0.2">
      <c r="A76" s="142" t="s">
        <v>446</v>
      </c>
      <c r="B76" s="143" t="s">
        <v>447</v>
      </c>
      <c r="C76" s="143" t="s">
        <v>448</v>
      </c>
      <c r="D76" s="145">
        <v>1062902.46</v>
      </c>
      <c r="E76" s="145">
        <v>1062902.46</v>
      </c>
    </row>
    <row r="77" spans="1:5" ht="15" customHeight="1" x14ac:dyDescent="0.2">
      <c r="A77" s="142" t="s">
        <v>449</v>
      </c>
      <c r="B77" s="143" t="s">
        <v>450</v>
      </c>
      <c r="C77" s="143" t="s">
        <v>451</v>
      </c>
      <c r="D77" s="145">
        <v>1115271.98</v>
      </c>
      <c r="E77" s="145">
        <v>1115271.98</v>
      </c>
    </row>
    <row r="78" spans="1:5" ht="15" customHeight="1" x14ac:dyDescent="0.2">
      <c r="A78" s="142" t="s">
        <v>452</v>
      </c>
      <c r="B78" s="143" t="s">
        <v>200</v>
      </c>
      <c r="C78" s="143" t="s">
        <v>453</v>
      </c>
      <c r="D78" s="145">
        <v>1686188.16</v>
      </c>
      <c r="E78" s="146"/>
    </row>
    <row r="79" spans="1:5" ht="15" customHeight="1" x14ac:dyDescent="0.2">
      <c r="A79" s="142" t="s">
        <v>454</v>
      </c>
      <c r="B79" s="143" t="s">
        <v>455</v>
      </c>
      <c r="C79" s="143" t="s">
        <v>456</v>
      </c>
      <c r="D79" s="145">
        <v>4400700.9800000004</v>
      </c>
      <c r="E79" s="145">
        <v>4400700.9800000004</v>
      </c>
    </row>
    <row r="80" spans="1:5" ht="15" customHeight="1" x14ac:dyDescent="0.2">
      <c r="A80" s="142" t="s">
        <v>457</v>
      </c>
      <c r="B80" s="143" t="s">
        <v>458</v>
      </c>
      <c r="C80" s="143" t="s">
        <v>459</v>
      </c>
      <c r="D80" s="144">
        <v>2519796.2999999998</v>
      </c>
      <c r="E80" s="144">
        <v>2519796.2999999998</v>
      </c>
    </row>
    <row r="81" spans="1:5" ht="15" customHeight="1" x14ac:dyDescent="0.2">
      <c r="A81" s="142" t="s">
        <v>460</v>
      </c>
      <c r="B81" s="143" t="s">
        <v>461</v>
      </c>
      <c r="C81" s="143" t="s">
        <v>462</v>
      </c>
      <c r="D81" s="145">
        <v>424701.92</v>
      </c>
      <c r="E81" s="145">
        <v>424701.92</v>
      </c>
    </row>
    <row r="82" spans="1:5" ht="15" customHeight="1" x14ac:dyDescent="0.2">
      <c r="A82" s="142" t="s">
        <v>463</v>
      </c>
      <c r="B82" s="143" t="s">
        <v>464</v>
      </c>
      <c r="C82" s="143" t="s">
        <v>465</v>
      </c>
      <c r="D82" s="145">
        <v>3489527.39</v>
      </c>
      <c r="E82" s="145">
        <v>3489527.39</v>
      </c>
    </row>
    <row r="83" spans="1:5" ht="15" customHeight="1" x14ac:dyDescent="0.2">
      <c r="A83" s="142" t="s">
        <v>466</v>
      </c>
      <c r="B83" s="143" t="s">
        <v>467</v>
      </c>
      <c r="C83" s="143" t="s">
        <v>468</v>
      </c>
      <c r="D83" s="145">
        <v>857461.43</v>
      </c>
      <c r="E83" s="145">
        <v>857461.43</v>
      </c>
    </row>
    <row r="84" spans="1:5" ht="15" customHeight="1" x14ac:dyDescent="0.2">
      <c r="A84" s="142" t="s">
        <v>469</v>
      </c>
      <c r="B84" s="143" t="s">
        <v>470</v>
      </c>
      <c r="C84" s="143" t="s">
        <v>471</v>
      </c>
      <c r="D84" s="145">
        <v>1775188.58</v>
      </c>
      <c r="E84" s="145">
        <v>1775188.58</v>
      </c>
    </row>
    <row r="85" spans="1:5" ht="15" customHeight="1" x14ac:dyDescent="0.2">
      <c r="A85" s="142" t="s">
        <v>472</v>
      </c>
      <c r="B85" s="143" t="s">
        <v>473</v>
      </c>
      <c r="C85" s="143" t="s">
        <v>474</v>
      </c>
      <c r="D85" s="145">
        <v>3251125.77</v>
      </c>
      <c r="E85" s="145">
        <v>3251125.77</v>
      </c>
    </row>
    <row r="86" spans="1:5" ht="15" customHeight="1" x14ac:dyDescent="0.2">
      <c r="A86" s="142" t="s">
        <v>475</v>
      </c>
      <c r="B86" s="143" t="s">
        <v>476</v>
      </c>
      <c r="C86" s="143" t="s">
        <v>477</v>
      </c>
      <c r="D86" s="144">
        <v>420622.4</v>
      </c>
      <c r="E86" s="144">
        <v>420622.4</v>
      </c>
    </row>
    <row r="87" spans="1:5" ht="15" customHeight="1" x14ac:dyDescent="0.2">
      <c r="A87" s="142" t="s">
        <v>478</v>
      </c>
      <c r="B87" s="143" t="s">
        <v>479</v>
      </c>
      <c r="C87" s="143" t="s">
        <v>480</v>
      </c>
      <c r="D87" s="147">
        <v>471306</v>
      </c>
      <c r="E87" s="147">
        <v>471306</v>
      </c>
    </row>
    <row r="88" spans="1:5" ht="15" customHeight="1" x14ac:dyDescent="0.2">
      <c r="A88" s="142" t="s">
        <v>481</v>
      </c>
      <c r="B88" s="143" t="s">
        <v>482</v>
      </c>
      <c r="C88" s="143" t="s">
        <v>483</v>
      </c>
      <c r="D88" s="145">
        <v>60989.27</v>
      </c>
      <c r="E88" s="145">
        <v>60989.27</v>
      </c>
    </row>
    <row r="89" spans="1:5" ht="15" customHeight="1" x14ac:dyDescent="0.2">
      <c r="A89" s="142" t="s">
        <v>484</v>
      </c>
      <c r="B89" s="143" t="s">
        <v>485</v>
      </c>
      <c r="C89" s="143" t="s">
        <v>486</v>
      </c>
      <c r="D89" s="145">
        <v>2625352.14</v>
      </c>
      <c r="E89" s="145">
        <v>2625352.14</v>
      </c>
    </row>
    <row r="90" spans="1:5" ht="15" customHeight="1" x14ac:dyDescent="0.2">
      <c r="A90" s="142" t="s">
        <v>487</v>
      </c>
      <c r="B90" s="143" t="s">
        <v>488</v>
      </c>
      <c r="C90" s="143" t="s">
        <v>489</v>
      </c>
      <c r="D90" s="147">
        <v>913026</v>
      </c>
      <c r="E90" s="147">
        <v>913026</v>
      </c>
    </row>
    <row r="91" spans="1:5" ht="15" customHeight="1" x14ac:dyDescent="0.2">
      <c r="A91" s="142" t="s">
        <v>490</v>
      </c>
      <c r="B91" s="143" t="s">
        <v>491</v>
      </c>
      <c r="C91" s="143" t="s">
        <v>492</v>
      </c>
      <c r="D91" s="145">
        <v>1751525.08</v>
      </c>
      <c r="E91" s="145">
        <v>1751525.08</v>
      </c>
    </row>
    <row r="92" spans="1:5" ht="15" customHeight="1" x14ac:dyDescent="0.2">
      <c r="A92" s="142" t="s">
        <v>493</v>
      </c>
      <c r="B92" s="143" t="s">
        <v>105</v>
      </c>
      <c r="C92" s="143" t="s">
        <v>494</v>
      </c>
      <c r="D92" s="145">
        <v>4732262.0599999996</v>
      </c>
      <c r="E92" s="146"/>
    </row>
    <row r="93" spans="1:5" ht="15" customHeight="1" x14ac:dyDescent="0.2">
      <c r="A93" s="142" t="s">
        <v>495</v>
      </c>
      <c r="B93" s="143" t="s">
        <v>107</v>
      </c>
      <c r="C93" s="143" t="s">
        <v>250</v>
      </c>
      <c r="D93" s="145">
        <v>170599687.11000001</v>
      </c>
      <c r="E93" s="144">
        <v>2464209.1</v>
      </c>
    </row>
    <row r="94" spans="1:5" ht="15" customHeight="1" x14ac:dyDescent="0.2">
      <c r="A94" s="142" t="s">
        <v>496</v>
      </c>
      <c r="B94" s="143" t="s">
        <v>497</v>
      </c>
      <c r="C94" s="143" t="s">
        <v>498</v>
      </c>
      <c r="D94" s="145">
        <v>993175.86</v>
      </c>
      <c r="E94" s="145">
        <v>993175.86</v>
      </c>
    </row>
    <row r="95" spans="1:5" ht="15" customHeight="1" x14ac:dyDescent="0.2">
      <c r="A95" s="142" t="s">
        <v>499</v>
      </c>
      <c r="B95" s="143" t="s">
        <v>141</v>
      </c>
      <c r="C95" s="143" t="s">
        <v>259</v>
      </c>
      <c r="D95" s="145">
        <v>386829369.82999998</v>
      </c>
      <c r="E95" s="145">
        <v>53194316.43</v>
      </c>
    </row>
    <row r="96" spans="1:5" ht="15" customHeight="1" x14ac:dyDescent="0.2">
      <c r="A96" s="142" t="s">
        <v>500</v>
      </c>
      <c r="B96" s="143" t="s">
        <v>501</v>
      </c>
      <c r="C96" s="143" t="s">
        <v>502</v>
      </c>
      <c r="D96" s="145">
        <v>998304.51</v>
      </c>
      <c r="E96" s="146"/>
    </row>
    <row r="97" spans="1:5" ht="15" customHeight="1" x14ac:dyDescent="0.2">
      <c r="A97" s="142" t="s">
        <v>503</v>
      </c>
      <c r="B97" s="143" t="s">
        <v>504</v>
      </c>
      <c r="C97" s="143" t="s">
        <v>505</v>
      </c>
      <c r="D97" s="145">
        <v>859927.12</v>
      </c>
      <c r="E97" s="145">
        <v>859927.12</v>
      </c>
    </row>
    <row r="98" spans="1:5" ht="15" customHeight="1" x14ac:dyDescent="0.2">
      <c r="A98" s="142" t="s">
        <v>506</v>
      </c>
      <c r="B98" s="143" t="s">
        <v>507</v>
      </c>
      <c r="C98" s="143" t="s">
        <v>508</v>
      </c>
      <c r="D98" s="145">
        <v>147523.19</v>
      </c>
      <c r="E98" s="145">
        <v>147523.19</v>
      </c>
    </row>
    <row r="99" spans="1:5" ht="15" customHeight="1" x14ac:dyDescent="0.2">
      <c r="A99" s="142" t="s">
        <v>509</v>
      </c>
      <c r="B99" s="143" t="s">
        <v>510</v>
      </c>
      <c r="C99" s="143" t="s">
        <v>511</v>
      </c>
      <c r="D99" s="145">
        <v>683246.99</v>
      </c>
      <c r="E99" s="145">
        <v>396901.32</v>
      </c>
    </row>
    <row r="100" spans="1:5" ht="15" customHeight="1" x14ac:dyDescent="0.2">
      <c r="A100" s="142" t="s">
        <v>512</v>
      </c>
      <c r="B100" s="143" t="s">
        <v>513</v>
      </c>
      <c r="C100" s="143" t="s">
        <v>514</v>
      </c>
      <c r="D100" s="145">
        <v>774868.07</v>
      </c>
      <c r="E100" s="145">
        <v>774868.07</v>
      </c>
    </row>
    <row r="101" spans="1:5" ht="15" customHeight="1" x14ac:dyDescent="0.2">
      <c r="A101" s="142" t="s">
        <v>515</v>
      </c>
      <c r="B101" s="143" t="s">
        <v>516</v>
      </c>
      <c r="C101" s="143" t="s">
        <v>517</v>
      </c>
      <c r="D101" s="145">
        <v>439078.17</v>
      </c>
      <c r="E101" s="145">
        <v>439078.17</v>
      </c>
    </row>
    <row r="102" spans="1:5" ht="15" customHeight="1" x14ac:dyDescent="0.2">
      <c r="A102" s="142" t="s">
        <v>518</v>
      </c>
      <c r="B102" s="143" t="s">
        <v>111</v>
      </c>
      <c r="C102" s="143" t="s">
        <v>519</v>
      </c>
      <c r="D102" s="145">
        <v>15860900.24</v>
      </c>
      <c r="E102" s="146"/>
    </row>
    <row r="103" spans="1:5" ht="15" customHeight="1" x14ac:dyDescent="0.2">
      <c r="A103" s="142" t="s">
        <v>520</v>
      </c>
      <c r="B103" s="143" t="s">
        <v>113</v>
      </c>
      <c r="C103" s="143" t="s">
        <v>239</v>
      </c>
      <c r="D103" s="145">
        <v>125568475.98</v>
      </c>
      <c r="E103" s="145">
        <v>1383501.52</v>
      </c>
    </row>
    <row r="104" spans="1:5" ht="15" customHeight="1" x14ac:dyDescent="0.2">
      <c r="A104" s="142" t="s">
        <v>521</v>
      </c>
      <c r="B104" s="143" t="s">
        <v>114</v>
      </c>
      <c r="C104" s="143" t="s">
        <v>522</v>
      </c>
      <c r="D104" s="145">
        <v>115200667.52</v>
      </c>
      <c r="E104" s="146"/>
    </row>
    <row r="105" spans="1:5" ht="15" customHeight="1" x14ac:dyDescent="0.2">
      <c r="A105" s="142" t="s">
        <v>523</v>
      </c>
      <c r="B105" s="143" t="s">
        <v>524</v>
      </c>
      <c r="C105" s="143" t="s">
        <v>525</v>
      </c>
      <c r="D105" s="144">
        <v>213535826.40000001</v>
      </c>
      <c r="E105" s="144">
        <v>213535826.40000001</v>
      </c>
    </row>
    <row r="106" spans="1:5" ht="15" customHeight="1" x14ac:dyDescent="0.2">
      <c r="A106" s="142" t="s">
        <v>526</v>
      </c>
      <c r="B106" s="143" t="s">
        <v>115</v>
      </c>
      <c r="C106" s="143" t="s">
        <v>276</v>
      </c>
      <c r="D106" s="145">
        <v>226559053.63999999</v>
      </c>
      <c r="E106" s="146"/>
    </row>
    <row r="107" spans="1:5" ht="15" customHeight="1" x14ac:dyDescent="0.2">
      <c r="A107" s="142" t="s">
        <v>527</v>
      </c>
      <c r="B107" s="143" t="s">
        <v>117</v>
      </c>
      <c r="C107" s="143" t="s">
        <v>245</v>
      </c>
      <c r="D107" s="145">
        <v>221800702.75999999</v>
      </c>
      <c r="E107" s="146"/>
    </row>
    <row r="108" spans="1:5" ht="15" customHeight="1" x14ac:dyDescent="0.2">
      <c r="A108" s="142" t="s">
        <v>528</v>
      </c>
      <c r="B108" s="143" t="s">
        <v>119</v>
      </c>
      <c r="C108" s="143" t="s">
        <v>228</v>
      </c>
      <c r="D108" s="145">
        <v>102163941.65000001</v>
      </c>
      <c r="E108" s="145">
        <v>12326227.32</v>
      </c>
    </row>
    <row r="109" spans="1:5" ht="15" customHeight="1" x14ac:dyDescent="0.2">
      <c r="A109" s="142" t="s">
        <v>529</v>
      </c>
      <c r="B109" s="143" t="s">
        <v>121</v>
      </c>
      <c r="C109" s="143" t="s">
        <v>530</v>
      </c>
      <c r="D109" s="144">
        <v>116104325.2</v>
      </c>
      <c r="E109" s="145">
        <v>14769982.279999999</v>
      </c>
    </row>
    <row r="110" spans="1:5" ht="15" customHeight="1" x14ac:dyDescent="0.2">
      <c r="A110" s="142" t="s">
        <v>531</v>
      </c>
      <c r="B110" s="143" t="s">
        <v>123</v>
      </c>
      <c r="C110" s="143" t="s">
        <v>532</v>
      </c>
      <c r="D110" s="145">
        <v>154515678.22</v>
      </c>
      <c r="E110" s="145">
        <v>19320143.879999999</v>
      </c>
    </row>
    <row r="111" spans="1:5" ht="15" customHeight="1" x14ac:dyDescent="0.2">
      <c r="A111" s="142" t="s">
        <v>533</v>
      </c>
      <c r="B111" s="143" t="s">
        <v>125</v>
      </c>
      <c r="C111" s="143" t="s">
        <v>534</v>
      </c>
      <c r="D111" s="145">
        <v>136587907.25</v>
      </c>
      <c r="E111" s="144">
        <v>17953986.199999999</v>
      </c>
    </row>
    <row r="112" spans="1:5" ht="15" customHeight="1" x14ac:dyDescent="0.2">
      <c r="A112" s="245" t="s">
        <v>535</v>
      </c>
      <c r="B112" s="245"/>
      <c r="C112" s="245"/>
      <c r="D112" s="145">
        <v>6619542510.9499998</v>
      </c>
      <c r="E112" s="145">
        <v>906538772.12</v>
      </c>
    </row>
  </sheetData>
  <mergeCells count="7">
    <mergeCell ref="A112:C112"/>
    <mergeCell ref="D1:E1"/>
    <mergeCell ref="A2:E2"/>
    <mergeCell ref="A4:A5"/>
    <mergeCell ref="B4:B5"/>
    <mergeCell ref="C4:C5"/>
    <mergeCell ref="D4:E4"/>
  </mergeCells>
  <pageMargins left="0.7" right="0.7" top="0.75" bottom="0.75" header="0.3" footer="0.3"/>
  <pageSetup paperSize="9" scale="88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1"/>
  <sheetViews>
    <sheetView view="pageBreakPreview" zoomScale="120" zoomScaleNormal="100" zoomScaleSheetLayoutView="12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RowHeight="12" x14ac:dyDescent="0.2"/>
  <cols>
    <col min="1" max="1" width="54.33203125" customWidth="1"/>
    <col min="2" max="2" width="24.5" customWidth="1"/>
    <col min="3" max="3" width="28.1640625" customWidth="1"/>
    <col min="4" max="256" width="10.6640625" customWidth="1"/>
    <col min="257" max="257" width="54.33203125" customWidth="1"/>
    <col min="258" max="258" width="18" customWidth="1"/>
    <col min="259" max="259" width="17" customWidth="1"/>
    <col min="260" max="512" width="10.6640625" customWidth="1"/>
    <col min="513" max="513" width="54.33203125" customWidth="1"/>
    <col min="514" max="514" width="18" customWidth="1"/>
    <col min="515" max="515" width="17" customWidth="1"/>
    <col min="516" max="768" width="10.6640625" customWidth="1"/>
    <col min="769" max="769" width="54.33203125" customWidth="1"/>
    <col min="770" max="770" width="18" customWidth="1"/>
    <col min="771" max="771" width="17" customWidth="1"/>
    <col min="772" max="1024" width="10.6640625" customWidth="1"/>
    <col min="1025" max="1025" width="54.33203125" customWidth="1"/>
    <col min="1026" max="1026" width="18" customWidth="1"/>
    <col min="1027" max="1027" width="17" customWidth="1"/>
    <col min="1028" max="1280" width="10.6640625" customWidth="1"/>
    <col min="1281" max="1281" width="54.33203125" customWidth="1"/>
    <col min="1282" max="1282" width="18" customWidth="1"/>
    <col min="1283" max="1283" width="17" customWidth="1"/>
    <col min="1284" max="1536" width="10.6640625" customWidth="1"/>
    <col min="1537" max="1537" width="54.33203125" customWidth="1"/>
    <col min="1538" max="1538" width="18" customWidth="1"/>
    <col min="1539" max="1539" width="17" customWidth="1"/>
    <col min="1540" max="1792" width="10.6640625" customWidth="1"/>
    <col min="1793" max="1793" width="54.33203125" customWidth="1"/>
    <col min="1794" max="1794" width="18" customWidth="1"/>
    <col min="1795" max="1795" width="17" customWidth="1"/>
    <col min="1796" max="2048" width="10.6640625" customWidth="1"/>
    <col min="2049" max="2049" width="54.33203125" customWidth="1"/>
    <col min="2050" max="2050" width="18" customWidth="1"/>
    <col min="2051" max="2051" width="17" customWidth="1"/>
    <col min="2052" max="2304" width="10.6640625" customWidth="1"/>
    <col min="2305" max="2305" width="54.33203125" customWidth="1"/>
    <col min="2306" max="2306" width="18" customWidth="1"/>
    <col min="2307" max="2307" width="17" customWidth="1"/>
    <col min="2308" max="2560" width="10.6640625" customWidth="1"/>
    <col min="2561" max="2561" width="54.33203125" customWidth="1"/>
    <col min="2562" max="2562" width="18" customWidth="1"/>
    <col min="2563" max="2563" width="17" customWidth="1"/>
    <col min="2564" max="2816" width="10.6640625" customWidth="1"/>
    <col min="2817" max="2817" width="54.33203125" customWidth="1"/>
    <col min="2818" max="2818" width="18" customWidth="1"/>
    <col min="2819" max="2819" width="17" customWidth="1"/>
    <col min="2820" max="3072" width="10.6640625" customWidth="1"/>
    <col min="3073" max="3073" width="54.33203125" customWidth="1"/>
    <col min="3074" max="3074" width="18" customWidth="1"/>
    <col min="3075" max="3075" width="17" customWidth="1"/>
    <col min="3076" max="3328" width="10.6640625" customWidth="1"/>
    <col min="3329" max="3329" width="54.33203125" customWidth="1"/>
    <col min="3330" max="3330" width="18" customWidth="1"/>
    <col min="3331" max="3331" width="17" customWidth="1"/>
    <col min="3332" max="3584" width="10.6640625" customWidth="1"/>
    <col min="3585" max="3585" width="54.33203125" customWidth="1"/>
    <col min="3586" max="3586" width="18" customWidth="1"/>
    <col min="3587" max="3587" width="17" customWidth="1"/>
    <col min="3588" max="3840" width="10.6640625" customWidth="1"/>
    <col min="3841" max="3841" width="54.33203125" customWidth="1"/>
    <col min="3842" max="3842" width="18" customWidth="1"/>
    <col min="3843" max="3843" width="17" customWidth="1"/>
    <col min="3844" max="4096" width="10.6640625" customWidth="1"/>
    <col min="4097" max="4097" width="54.33203125" customWidth="1"/>
    <col min="4098" max="4098" width="18" customWidth="1"/>
    <col min="4099" max="4099" width="17" customWidth="1"/>
    <col min="4100" max="4352" width="10.6640625" customWidth="1"/>
    <col min="4353" max="4353" width="54.33203125" customWidth="1"/>
    <col min="4354" max="4354" width="18" customWidth="1"/>
    <col min="4355" max="4355" width="17" customWidth="1"/>
    <col min="4356" max="4608" width="10.6640625" customWidth="1"/>
    <col min="4609" max="4609" width="54.33203125" customWidth="1"/>
    <col min="4610" max="4610" width="18" customWidth="1"/>
    <col min="4611" max="4611" width="17" customWidth="1"/>
    <col min="4612" max="4864" width="10.6640625" customWidth="1"/>
    <col min="4865" max="4865" width="54.33203125" customWidth="1"/>
    <col min="4866" max="4866" width="18" customWidth="1"/>
    <col min="4867" max="4867" width="17" customWidth="1"/>
    <col min="4868" max="5120" width="10.6640625" customWidth="1"/>
    <col min="5121" max="5121" width="54.33203125" customWidth="1"/>
    <col min="5122" max="5122" width="18" customWidth="1"/>
    <col min="5123" max="5123" width="17" customWidth="1"/>
    <col min="5124" max="5376" width="10.6640625" customWidth="1"/>
    <col min="5377" max="5377" width="54.33203125" customWidth="1"/>
    <col min="5378" max="5378" width="18" customWidth="1"/>
    <col min="5379" max="5379" width="17" customWidth="1"/>
    <col min="5380" max="5632" width="10.6640625" customWidth="1"/>
    <col min="5633" max="5633" width="54.33203125" customWidth="1"/>
    <col min="5634" max="5634" width="18" customWidth="1"/>
    <col min="5635" max="5635" width="17" customWidth="1"/>
    <col min="5636" max="5888" width="10.6640625" customWidth="1"/>
    <col min="5889" max="5889" width="54.33203125" customWidth="1"/>
    <col min="5890" max="5890" width="18" customWidth="1"/>
    <col min="5891" max="5891" width="17" customWidth="1"/>
    <col min="5892" max="6144" width="10.6640625" customWidth="1"/>
    <col min="6145" max="6145" width="54.33203125" customWidth="1"/>
    <col min="6146" max="6146" width="18" customWidth="1"/>
    <col min="6147" max="6147" width="17" customWidth="1"/>
    <col min="6148" max="6400" width="10.6640625" customWidth="1"/>
    <col min="6401" max="6401" width="54.33203125" customWidth="1"/>
    <col min="6402" max="6402" width="18" customWidth="1"/>
    <col min="6403" max="6403" width="17" customWidth="1"/>
    <col min="6404" max="6656" width="10.6640625" customWidth="1"/>
    <col min="6657" max="6657" width="54.33203125" customWidth="1"/>
    <col min="6658" max="6658" width="18" customWidth="1"/>
    <col min="6659" max="6659" width="17" customWidth="1"/>
    <col min="6660" max="6912" width="10.6640625" customWidth="1"/>
    <col min="6913" max="6913" width="54.33203125" customWidth="1"/>
    <col min="6914" max="6914" width="18" customWidth="1"/>
    <col min="6915" max="6915" width="17" customWidth="1"/>
    <col min="6916" max="7168" width="10.6640625" customWidth="1"/>
    <col min="7169" max="7169" width="54.33203125" customWidth="1"/>
    <col min="7170" max="7170" width="18" customWidth="1"/>
    <col min="7171" max="7171" width="17" customWidth="1"/>
    <col min="7172" max="7424" width="10.6640625" customWidth="1"/>
    <col min="7425" max="7425" width="54.33203125" customWidth="1"/>
    <col min="7426" max="7426" width="18" customWidth="1"/>
    <col min="7427" max="7427" width="17" customWidth="1"/>
    <col min="7428" max="7680" width="10.6640625" customWidth="1"/>
    <col min="7681" max="7681" width="54.33203125" customWidth="1"/>
    <col min="7682" max="7682" width="18" customWidth="1"/>
    <col min="7683" max="7683" width="17" customWidth="1"/>
    <col min="7684" max="7936" width="10.6640625" customWidth="1"/>
    <col min="7937" max="7937" width="54.33203125" customWidth="1"/>
    <col min="7938" max="7938" width="18" customWidth="1"/>
    <col min="7939" max="7939" width="17" customWidth="1"/>
    <col min="7940" max="8192" width="10.6640625" customWidth="1"/>
    <col min="8193" max="8193" width="54.33203125" customWidth="1"/>
    <col min="8194" max="8194" width="18" customWidth="1"/>
    <col min="8195" max="8195" width="17" customWidth="1"/>
    <col min="8196" max="8448" width="10.6640625" customWidth="1"/>
    <col min="8449" max="8449" width="54.33203125" customWidth="1"/>
    <col min="8450" max="8450" width="18" customWidth="1"/>
    <col min="8451" max="8451" width="17" customWidth="1"/>
    <col min="8452" max="8704" width="10.6640625" customWidth="1"/>
    <col min="8705" max="8705" width="54.33203125" customWidth="1"/>
    <col min="8706" max="8706" width="18" customWidth="1"/>
    <col min="8707" max="8707" width="17" customWidth="1"/>
    <col min="8708" max="8960" width="10.6640625" customWidth="1"/>
    <col min="8961" max="8961" width="54.33203125" customWidth="1"/>
    <col min="8962" max="8962" width="18" customWidth="1"/>
    <col min="8963" max="8963" width="17" customWidth="1"/>
    <col min="8964" max="9216" width="10.6640625" customWidth="1"/>
    <col min="9217" max="9217" width="54.33203125" customWidth="1"/>
    <col min="9218" max="9218" width="18" customWidth="1"/>
    <col min="9219" max="9219" width="17" customWidth="1"/>
    <col min="9220" max="9472" width="10.6640625" customWidth="1"/>
    <col min="9473" max="9473" width="54.33203125" customWidth="1"/>
    <col min="9474" max="9474" width="18" customWidth="1"/>
    <col min="9475" max="9475" width="17" customWidth="1"/>
    <col min="9476" max="9728" width="10.6640625" customWidth="1"/>
    <col min="9729" max="9729" width="54.33203125" customWidth="1"/>
    <col min="9730" max="9730" width="18" customWidth="1"/>
    <col min="9731" max="9731" width="17" customWidth="1"/>
    <col min="9732" max="9984" width="10.6640625" customWidth="1"/>
    <col min="9985" max="9985" width="54.33203125" customWidth="1"/>
    <col min="9986" max="9986" width="18" customWidth="1"/>
    <col min="9987" max="9987" width="17" customWidth="1"/>
    <col min="9988" max="10240" width="10.6640625" customWidth="1"/>
    <col min="10241" max="10241" width="54.33203125" customWidth="1"/>
    <col min="10242" max="10242" width="18" customWidth="1"/>
    <col min="10243" max="10243" width="17" customWidth="1"/>
    <col min="10244" max="10496" width="10.6640625" customWidth="1"/>
    <col min="10497" max="10497" width="54.33203125" customWidth="1"/>
    <col min="10498" max="10498" width="18" customWidth="1"/>
    <col min="10499" max="10499" width="17" customWidth="1"/>
    <col min="10500" max="10752" width="10.6640625" customWidth="1"/>
    <col min="10753" max="10753" width="54.33203125" customWidth="1"/>
    <col min="10754" max="10754" width="18" customWidth="1"/>
    <col min="10755" max="10755" width="17" customWidth="1"/>
    <col min="10756" max="11008" width="10.6640625" customWidth="1"/>
    <col min="11009" max="11009" width="54.33203125" customWidth="1"/>
    <col min="11010" max="11010" width="18" customWidth="1"/>
    <col min="11011" max="11011" width="17" customWidth="1"/>
    <col min="11012" max="11264" width="10.6640625" customWidth="1"/>
    <col min="11265" max="11265" width="54.33203125" customWidth="1"/>
    <col min="11266" max="11266" width="18" customWidth="1"/>
    <col min="11267" max="11267" width="17" customWidth="1"/>
    <col min="11268" max="11520" width="10.6640625" customWidth="1"/>
    <col min="11521" max="11521" width="54.33203125" customWidth="1"/>
    <col min="11522" max="11522" width="18" customWidth="1"/>
    <col min="11523" max="11523" width="17" customWidth="1"/>
    <col min="11524" max="11776" width="10.6640625" customWidth="1"/>
    <col min="11777" max="11777" width="54.33203125" customWidth="1"/>
    <col min="11778" max="11778" width="18" customWidth="1"/>
    <col min="11779" max="11779" width="17" customWidth="1"/>
    <col min="11780" max="12032" width="10.6640625" customWidth="1"/>
    <col min="12033" max="12033" width="54.33203125" customWidth="1"/>
    <col min="12034" max="12034" width="18" customWidth="1"/>
    <col min="12035" max="12035" width="17" customWidth="1"/>
    <col min="12036" max="12288" width="10.6640625" customWidth="1"/>
    <col min="12289" max="12289" width="54.33203125" customWidth="1"/>
    <col min="12290" max="12290" width="18" customWidth="1"/>
    <col min="12291" max="12291" width="17" customWidth="1"/>
    <col min="12292" max="12544" width="10.6640625" customWidth="1"/>
    <col min="12545" max="12545" width="54.33203125" customWidth="1"/>
    <col min="12546" max="12546" width="18" customWidth="1"/>
    <col min="12547" max="12547" width="17" customWidth="1"/>
    <col min="12548" max="12800" width="10.6640625" customWidth="1"/>
    <col min="12801" max="12801" width="54.33203125" customWidth="1"/>
    <col min="12802" max="12802" width="18" customWidth="1"/>
    <col min="12803" max="12803" width="17" customWidth="1"/>
    <col min="12804" max="13056" width="10.6640625" customWidth="1"/>
    <col min="13057" max="13057" width="54.33203125" customWidth="1"/>
    <col min="13058" max="13058" width="18" customWidth="1"/>
    <col min="13059" max="13059" width="17" customWidth="1"/>
    <col min="13060" max="13312" width="10.6640625" customWidth="1"/>
    <col min="13313" max="13313" width="54.33203125" customWidth="1"/>
    <col min="13314" max="13314" width="18" customWidth="1"/>
    <col min="13315" max="13315" width="17" customWidth="1"/>
    <col min="13316" max="13568" width="10.6640625" customWidth="1"/>
    <col min="13569" max="13569" width="54.33203125" customWidth="1"/>
    <col min="13570" max="13570" width="18" customWidth="1"/>
    <col min="13571" max="13571" width="17" customWidth="1"/>
    <col min="13572" max="13824" width="10.6640625" customWidth="1"/>
    <col min="13825" max="13825" width="54.33203125" customWidth="1"/>
    <col min="13826" max="13826" width="18" customWidth="1"/>
    <col min="13827" max="13827" width="17" customWidth="1"/>
    <col min="13828" max="14080" width="10.6640625" customWidth="1"/>
    <col min="14081" max="14081" width="54.33203125" customWidth="1"/>
    <col min="14082" max="14082" width="18" customWidth="1"/>
    <col min="14083" max="14083" width="17" customWidth="1"/>
    <col min="14084" max="14336" width="10.6640625" customWidth="1"/>
    <col min="14337" max="14337" width="54.33203125" customWidth="1"/>
    <col min="14338" max="14338" width="18" customWidth="1"/>
    <col min="14339" max="14339" width="17" customWidth="1"/>
    <col min="14340" max="14592" width="10.6640625" customWidth="1"/>
    <col min="14593" max="14593" width="54.33203125" customWidth="1"/>
    <col min="14594" max="14594" width="18" customWidth="1"/>
    <col min="14595" max="14595" width="17" customWidth="1"/>
    <col min="14596" max="14848" width="10.6640625" customWidth="1"/>
    <col min="14849" max="14849" width="54.33203125" customWidth="1"/>
    <col min="14850" max="14850" width="18" customWidth="1"/>
    <col min="14851" max="14851" width="17" customWidth="1"/>
    <col min="14852" max="15104" width="10.6640625" customWidth="1"/>
    <col min="15105" max="15105" width="54.33203125" customWidth="1"/>
    <col min="15106" max="15106" width="18" customWidth="1"/>
    <col min="15107" max="15107" width="17" customWidth="1"/>
    <col min="15108" max="15360" width="10.6640625" customWidth="1"/>
    <col min="15361" max="15361" width="54.33203125" customWidth="1"/>
    <col min="15362" max="15362" width="18" customWidth="1"/>
    <col min="15363" max="15363" width="17" customWidth="1"/>
    <col min="15364" max="15616" width="10.6640625" customWidth="1"/>
    <col min="15617" max="15617" width="54.33203125" customWidth="1"/>
    <col min="15618" max="15618" width="18" customWidth="1"/>
    <col min="15619" max="15619" width="17" customWidth="1"/>
    <col min="15620" max="15872" width="10.6640625" customWidth="1"/>
    <col min="15873" max="15873" width="54.33203125" customWidth="1"/>
    <col min="15874" max="15874" width="18" customWidth="1"/>
    <col min="15875" max="15875" width="17" customWidth="1"/>
    <col min="15876" max="16128" width="10.6640625" customWidth="1"/>
    <col min="16129" max="16129" width="54.33203125" customWidth="1"/>
    <col min="16130" max="16130" width="18" customWidth="1"/>
    <col min="16131" max="16131" width="17" customWidth="1"/>
    <col min="16132" max="16384" width="10.6640625" customWidth="1"/>
  </cols>
  <sheetData>
    <row r="1" spans="1:4" ht="48.75" customHeight="1" x14ac:dyDescent="0.2">
      <c r="B1" s="253" t="s">
        <v>186</v>
      </c>
      <c r="C1" s="253"/>
      <c r="D1" s="60"/>
    </row>
    <row r="2" spans="1:4" ht="45.75" customHeight="1" x14ac:dyDescent="0.2">
      <c r="A2" s="254" t="s">
        <v>150</v>
      </c>
      <c r="B2" s="254"/>
      <c r="C2" s="254"/>
    </row>
    <row r="3" spans="1:4" ht="42.75" customHeight="1" x14ac:dyDescent="0.2">
      <c r="A3" s="52" t="s">
        <v>144</v>
      </c>
      <c r="B3" s="58" t="s">
        <v>145</v>
      </c>
      <c r="C3" s="59" t="s">
        <v>151</v>
      </c>
    </row>
    <row r="4" spans="1:4" ht="11.25" customHeight="1" x14ac:dyDescent="0.2">
      <c r="A4" s="55" t="s">
        <v>15</v>
      </c>
      <c r="B4" s="56">
        <v>3683</v>
      </c>
      <c r="C4" s="56">
        <v>173570</v>
      </c>
    </row>
    <row r="5" spans="1:4" ht="11.25" customHeight="1" x14ac:dyDescent="0.2">
      <c r="A5" s="55" t="s">
        <v>152</v>
      </c>
      <c r="B5" s="56">
        <v>503158</v>
      </c>
      <c r="C5" s="56">
        <v>26469046</v>
      </c>
    </row>
    <row r="6" spans="1:4" ht="11.25" customHeight="1" x14ac:dyDescent="0.2">
      <c r="A6" s="55" t="s">
        <v>28</v>
      </c>
      <c r="B6" s="56">
        <v>4779</v>
      </c>
      <c r="C6" s="56">
        <v>215067</v>
      </c>
    </row>
    <row r="7" spans="1:4" ht="11.25" customHeight="1" x14ac:dyDescent="0.2">
      <c r="A7" s="55" t="s">
        <v>38</v>
      </c>
      <c r="B7" s="56">
        <v>29282</v>
      </c>
      <c r="C7" s="56">
        <v>1224305</v>
      </c>
    </row>
    <row r="8" spans="1:4" ht="11.25" customHeight="1" x14ac:dyDescent="0.2">
      <c r="A8" s="55" t="s">
        <v>30</v>
      </c>
      <c r="B8" s="56">
        <v>1518</v>
      </c>
      <c r="C8" s="56">
        <v>60654</v>
      </c>
    </row>
    <row r="9" spans="1:4" ht="11.25" customHeight="1" x14ac:dyDescent="0.2">
      <c r="A9" s="55" t="s">
        <v>34</v>
      </c>
      <c r="B9" s="56">
        <v>35090</v>
      </c>
      <c r="C9" s="56">
        <v>1446059</v>
      </c>
    </row>
    <row r="10" spans="1:4" ht="11.25" customHeight="1" x14ac:dyDescent="0.2">
      <c r="A10" s="55" t="s">
        <v>153</v>
      </c>
      <c r="B10" s="56">
        <v>117416</v>
      </c>
      <c r="C10" s="56">
        <v>5232840</v>
      </c>
    </row>
    <row r="11" spans="1:4" ht="21.75" customHeight="1" x14ac:dyDescent="0.2">
      <c r="A11" s="55" t="s">
        <v>108</v>
      </c>
      <c r="B11" s="56">
        <v>4865</v>
      </c>
      <c r="C11" s="56">
        <v>206500</v>
      </c>
    </row>
    <row r="12" spans="1:4" ht="11.25" customHeight="1" x14ac:dyDescent="0.2">
      <c r="A12" s="55" t="s">
        <v>154</v>
      </c>
      <c r="B12" s="56">
        <v>82343</v>
      </c>
      <c r="C12" s="56">
        <v>4246017</v>
      </c>
    </row>
    <row r="13" spans="1:4" ht="11.25" customHeight="1" x14ac:dyDescent="0.2">
      <c r="A13" s="55" t="s">
        <v>42</v>
      </c>
      <c r="B13" s="56">
        <v>24263</v>
      </c>
      <c r="C13" s="56">
        <v>1029237</v>
      </c>
    </row>
    <row r="14" spans="1:4" ht="21.75" customHeight="1" x14ac:dyDescent="0.2">
      <c r="A14" s="55" t="s">
        <v>142</v>
      </c>
      <c r="B14" s="56">
        <v>101237</v>
      </c>
      <c r="C14" s="56">
        <v>4413680</v>
      </c>
    </row>
    <row r="15" spans="1:4" ht="11.25" customHeight="1" x14ac:dyDescent="0.2">
      <c r="A15" s="55" t="s">
        <v>44</v>
      </c>
      <c r="B15" s="57">
        <v>710</v>
      </c>
      <c r="C15" s="56">
        <v>31661</v>
      </c>
    </row>
    <row r="16" spans="1:4" ht="11.25" customHeight="1" x14ac:dyDescent="0.2">
      <c r="A16" s="55" t="s">
        <v>46</v>
      </c>
      <c r="B16" s="56">
        <v>7002</v>
      </c>
      <c r="C16" s="56">
        <v>261589</v>
      </c>
    </row>
    <row r="17" spans="1:3" ht="11.25" customHeight="1" x14ac:dyDescent="0.2">
      <c r="A17" s="55" t="s">
        <v>155</v>
      </c>
      <c r="B17" s="56">
        <v>54560</v>
      </c>
      <c r="C17" s="56">
        <v>2352354</v>
      </c>
    </row>
    <row r="18" spans="1:3" ht="11.25" customHeight="1" x14ac:dyDescent="0.2">
      <c r="A18" s="55" t="s">
        <v>120</v>
      </c>
      <c r="B18" s="56">
        <v>40608</v>
      </c>
      <c r="C18" s="56">
        <v>1552071</v>
      </c>
    </row>
    <row r="19" spans="1:3" ht="11.25" customHeight="1" x14ac:dyDescent="0.2">
      <c r="A19" s="55" t="s">
        <v>48</v>
      </c>
      <c r="B19" s="56">
        <v>17015</v>
      </c>
      <c r="C19" s="56">
        <v>655248</v>
      </c>
    </row>
    <row r="20" spans="1:3" ht="11.25" customHeight="1" x14ac:dyDescent="0.2">
      <c r="A20" s="55" t="s">
        <v>50</v>
      </c>
      <c r="B20" s="56">
        <v>12135</v>
      </c>
      <c r="C20" s="56">
        <v>457560</v>
      </c>
    </row>
    <row r="21" spans="1:3" ht="11.25" customHeight="1" x14ac:dyDescent="0.2">
      <c r="A21" s="55" t="s">
        <v>52</v>
      </c>
      <c r="B21" s="56">
        <v>15135</v>
      </c>
      <c r="C21" s="56">
        <v>562719</v>
      </c>
    </row>
    <row r="22" spans="1:3" ht="11.25" customHeight="1" x14ac:dyDescent="0.2">
      <c r="A22" s="55" t="s">
        <v>54</v>
      </c>
      <c r="B22" s="56">
        <v>13197</v>
      </c>
      <c r="C22" s="56">
        <v>500573</v>
      </c>
    </row>
    <row r="23" spans="1:3" ht="11.25" customHeight="1" x14ac:dyDescent="0.2">
      <c r="A23" s="55" t="s">
        <v>122</v>
      </c>
      <c r="B23" s="56">
        <v>47107</v>
      </c>
      <c r="C23" s="56">
        <v>1847458</v>
      </c>
    </row>
    <row r="24" spans="1:3" ht="11.25" customHeight="1" x14ac:dyDescent="0.2">
      <c r="A24" s="55" t="s">
        <v>56</v>
      </c>
      <c r="B24" s="56">
        <v>42173</v>
      </c>
      <c r="C24" s="56">
        <v>1618915</v>
      </c>
    </row>
    <row r="25" spans="1:3" ht="11.25" customHeight="1" x14ac:dyDescent="0.2">
      <c r="A25" s="55" t="s">
        <v>148</v>
      </c>
      <c r="B25" s="56">
        <v>12365</v>
      </c>
      <c r="C25" s="56">
        <v>468726</v>
      </c>
    </row>
    <row r="26" spans="1:3" ht="11.25" customHeight="1" x14ac:dyDescent="0.2">
      <c r="A26" s="55" t="s">
        <v>58</v>
      </c>
      <c r="B26" s="56">
        <v>21517</v>
      </c>
      <c r="C26" s="56">
        <v>821412</v>
      </c>
    </row>
    <row r="27" spans="1:3" ht="11.25" customHeight="1" x14ac:dyDescent="0.2">
      <c r="A27" s="55" t="s">
        <v>60</v>
      </c>
      <c r="B27" s="56">
        <v>14875</v>
      </c>
      <c r="C27" s="56">
        <v>569378</v>
      </c>
    </row>
    <row r="28" spans="1:3" ht="11.25" customHeight="1" x14ac:dyDescent="0.2">
      <c r="A28" s="55" t="s">
        <v>62</v>
      </c>
      <c r="B28" s="56">
        <v>36440</v>
      </c>
      <c r="C28" s="56">
        <v>1387484</v>
      </c>
    </row>
    <row r="29" spans="1:3" ht="11.25" customHeight="1" x14ac:dyDescent="0.2">
      <c r="A29" s="55" t="s">
        <v>140</v>
      </c>
      <c r="B29" s="56">
        <v>14790</v>
      </c>
      <c r="C29" s="56">
        <v>557053</v>
      </c>
    </row>
    <row r="30" spans="1:3" ht="11.25" customHeight="1" x14ac:dyDescent="0.2">
      <c r="A30" s="55" t="s">
        <v>64</v>
      </c>
      <c r="B30" s="56">
        <v>25424</v>
      </c>
      <c r="C30" s="56">
        <v>983252</v>
      </c>
    </row>
    <row r="31" spans="1:3" ht="11.25" customHeight="1" x14ac:dyDescent="0.2">
      <c r="A31" s="55" t="s">
        <v>66</v>
      </c>
      <c r="B31" s="56">
        <v>25147</v>
      </c>
      <c r="C31" s="56">
        <v>961412</v>
      </c>
    </row>
    <row r="32" spans="1:3" ht="11.25" customHeight="1" x14ac:dyDescent="0.2">
      <c r="A32" s="55" t="s">
        <v>68</v>
      </c>
      <c r="B32" s="56">
        <v>17660</v>
      </c>
      <c r="C32" s="56">
        <v>673832</v>
      </c>
    </row>
    <row r="33" spans="1:3" ht="11.25" customHeight="1" x14ac:dyDescent="0.2">
      <c r="A33" s="55" t="s">
        <v>70</v>
      </c>
      <c r="B33" s="56">
        <v>57881</v>
      </c>
      <c r="C33" s="56">
        <v>2193014</v>
      </c>
    </row>
    <row r="34" spans="1:3" ht="11.25" customHeight="1" x14ac:dyDescent="0.2">
      <c r="A34" s="55" t="s">
        <v>72</v>
      </c>
      <c r="B34" s="56">
        <v>22883</v>
      </c>
      <c r="C34" s="56">
        <v>888890</v>
      </c>
    </row>
    <row r="35" spans="1:3" ht="11.25" customHeight="1" x14ac:dyDescent="0.2">
      <c r="A35" s="55" t="s">
        <v>74</v>
      </c>
      <c r="B35" s="56">
        <v>20855</v>
      </c>
      <c r="C35" s="56">
        <v>791117</v>
      </c>
    </row>
    <row r="36" spans="1:3" ht="11.25" customHeight="1" x14ac:dyDescent="0.2">
      <c r="A36" s="55" t="s">
        <v>76</v>
      </c>
      <c r="B36" s="56">
        <v>19748</v>
      </c>
      <c r="C36" s="56">
        <v>754852</v>
      </c>
    </row>
    <row r="37" spans="1:3" ht="11.25" customHeight="1" x14ac:dyDescent="0.2">
      <c r="A37" s="55" t="s">
        <v>78</v>
      </c>
      <c r="B37" s="56">
        <v>34972</v>
      </c>
      <c r="C37" s="56">
        <v>1339836</v>
      </c>
    </row>
    <row r="38" spans="1:3" ht="11.25" customHeight="1" x14ac:dyDescent="0.2">
      <c r="A38" s="55" t="s">
        <v>80</v>
      </c>
      <c r="B38" s="56">
        <v>10964</v>
      </c>
      <c r="C38" s="56">
        <v>408856</v>
      </c>
    </row>
    <row r="39" spans="1:3" ht="11.25" customHeight="1" x14ac:dyDescent="0.2">
      <c r="A39" s="55" t="s">
        <v>124</v>
      </c>
      <c r="B39" s="56">
        <v>62590</v>
      </c>
      <c r="C39" s="56">
        <v>2437046</v>
      </c>
    </row>
    <row r="40" spans="1:3" ht="11.25" customHeight="1" x14ac:dyDescent="0.2">
      <c r="A40" s="55" t="s">
        <v>126</v>
      </c>
      <c r="B40" s="56">
        <v>58252</v>
      </c>
      <c r="C40" s="56">
        <v>2249450</v>
      </c>
    </row>
    <row r="41" spans="1:3" ht="11.25" customHeight="1" x14ac:dyDescent="0.2">
      <c r="A41" s="55" t="s">
        <v>82</v>
      </c>
      <c r="B41" s="56">
        <v>21216</v>
      </c>
      <c r="C41" s="56">
        <v>811123</v>
      </c>
    </row>
    <row r="42" spans="1:3" ht="11.25" customHeight="1" x14ac:dyDescent="0.2">
      <c r="A42" s="55" t="s">
        <v>84</v>
      </c>
      <c r="B42" s="56">
        <v>24017</v>
      </c>
      <c r="C42" s="56">
        <v>934321</v>
      </c>
    </row>
    <row r="43" spans="1:3" ht="11.25" customHeight="1" x14ac:dyDescent="0.2">
      <c r="A43" s="55" t="s">
        <v>86</v>
      </c>
      <c r="B43" s="56">
        <v>16415</v>
      </c>
      <c r="C43" s="56">
        <v>622141</v>
      </c>
    </row>
    <row r="44" spans="1:3" ht="11.25" customHeight="1" x14ac:dyDescent="0.2">
      <c r="A44" s="55" t="s">
        <v>88</v>
      </c>
      <c r="B44" s="56">
        <v>14772</v>
      </c>
      <c r="C44" s="56">
        <v>552830</v>
      </c>
    </row>
    <row r="45" spans="1:3" ht="11.25" customHeight="1" x14ac:dyDescent="0.2">
      <c r="A45" s="55" t="s">
        <v>90</v>
      </c>
      <c r="B45" s="56">
        <v>7309</v>
      </c>
      <c r="C45" s="56">
        <v>319337</v>
      </c>
    </row>
    <row r="46" spans="1:3" ht="11.25" customHeight="1" x14ac:dyDescent="0.2">
      <c r="A46" s="55" t="s">
        <v>92</v>
      </c>
      <c r="B46" s="56">
        <v>9835</v>
      </c>
      <c r="C46" s="56">
        <v>396932</v>
      </c>
    </row>
    <row r="47" spans="1:3" ht="11.25" customHeight="1" x14ac:dyDescent="0.2">
      <c r="A47" s="55" t="s">
        <v>94</v>
      </c>
      <c r="B47" s="56">
        <v>24214</v>
      </c>
      <c r="C47" s="56">
        <v>966381</v>
      </c>
    </row>
    <row r="48" spans="1:3" ht="11.25" customHeight="1" x14ac:dyDescent="0.2">
      <c r="A48" s="55" t="s">
        <v>96</v>
      </c>
      <c r="B48" s="56">
        <v>6537</v>
      </c>
      <c r="C48" s="56">
        <v>259644</v>
      </c>
    </row>
    <row r="49" spans="1:3" ht="11.25" customHeight="1" x14ac:dyDescent="0.2">
      <c r="A49" s="55" t="s">
        <v>98</v>
      </c>
      <c r="B49" s="56">
        <v>3981</v>
      </c>
      <c r="C49" s="56">
        <v>137428</v>
      </c>
    </row>
    <row r="50" spans="1:3" ht="11.25" customHeight="1" x14ac:dyDescent="0.2">
      <c r="A50" s="55" t="s">
        <v>102</v>
      </c>
      <c r="B50" s="56">
        <v>3493</v>
      </c>
      <c r="C50" s="56">
        <v>119047</v>
      </c>
    </row>
    <row r="51" spans="1:3" ht="11.25" customHeight="1" x14ac:dyDescent="0.2">
      <c r="A51" s="55" t="s">
        <v>104</v>
      </c>
      <c r="B51" s="57">
        <v>78</v>
      </c>
      <c r="C51" s="56">
        <v>3268</v>
      </c>
    </row>
    <row r="52" spans="1:3" ht="11.25" customHeight="1" x14ac:dyDescent="0.2">
      <c r="A52" s="55" t="s">
        <v>156</v>
      </c>
      <c r="B52" s="56">
        <v>7784</v>
      </c>
      <c r="C52" s="56">
        <v>343611</v>
      </c>
    </row>
    <row r="53" spans="1:3" ht="11.25" customHeight="1" x14ac:dyDescent="0.2">
      <c r="A53" s="55" t="s">
        <v>157</v>
      </c>
      <c r="B53" s="57">
        <v>675</v>
      </c>
      <c r="C53" s="56">
        <v>29953</v>
      </c>
    </row>
    <row r="54" spans="1:3" ht="11.25" customHeight="1" x14ac:dyDescent="0.2">
      <c r="A54" s="55" t="s">
        <v>158</v>
      </c>
      <c r="B54" s="56">
        <v>10345</v>
      </c>
      <c r="C54" s="56">
        <v>442869</v>
      </c>
    </row>
    <row r="55" spans="1:3" ht="11.25" customHeight="1" x14ac:dyDescent="0.2">
      <c r="A55" s="55" t="s">
        <v>159</v>
      </c>
      <c r="B55" s="56">
        <v>3178</v>
      </c>
      <c r="C55" s="56">
        <v>135929</v>
      </c>
    </row>
    <row r="56" spans="1:3" ht="11.25" customHeight="1" x14ac:dyDescent="0.2">
      <c r="A56" s="55" t="s">
        <v>160</v>
      </c>
      <c r="B56" s="56">
        <v>2427</v>
      </c>
      <c r="C56" s="56">
        <v>116280</v>
      </c>
    </row>
    <row r="57" spans="1:3" ht="11.25" customHeight="1" x14ac:dyDescent="0.2">
      <c r="A57" s="55" t="s">
        <v>161</v>
      </c>
      <c r="B57" s="56">
        <v>2400</v>
      </c>
      <c r="C57" s="56">
        <v>102085</v>
      </c>
    </row>
    <row r="58" spans="1:3" ht="11.25" customHeight="1" x14ac:dyDescent="0.2">
      <c r="A58" s="55" t="s">
        <v>162</v>
      </c>
      <c r="B58" s="56">
        <v>1233</v>
      </c>
      <c r="C58" s="56">
        <v>52701</v>
      </c>
    </row>
    <row r="59" spans="1:3" ht="11.25" customHeight="1" x14ac:dyDescent="0.2">
      <c r="A59" s="55" t="s">
        <v>163</v>
      </c>
      <c r="B59" s="56">
        <v>5664</v>
      </c>
      <c r="C59" s="56">
        <v>242835</v>
      </c>
    </row>
    <row r="60" spans="1:3" ht="11.25" customHeight="1" x14ac:dyDescent="0.2">
      <c r="A60" s="55" t="s">
        <v>164</v>
      </c>
      <c r="B60" s="56">
        <v>2683</v>
      </c>
      <c r="C60" s="56">
        <v>117995</v>
      </c>
    </row>
    <row r="61" spans="1:3" ht="11.25" customHeight="1" x14ac:dyDescent="0.2">
      <c r="A61" s="55" t="s">
        <v>165</v>
      </c>
      <c r="B61" s="56">
        <v>2230</v>
      </c>
      <c r="C61" s="56">
        <v>89631</v>
      </c>
    </row>
    <row r="62" spans="1:3" ht="11.25" customHeight="1" x14ac:dyDescent="0.2">
      <c r="A62" s="55" t="s">
        <v>166</v>
      </c>
      <c r="B62" s="56">
        <v>2140</v>
      </c>
      <c r="C62" s="56">
        <v>93778</v>
      </c>
    </row>
    <row r="63" spans="1:3" ht="11.25" customHeight="1" x14ac:dyDescent="0.2">
      <c r="A63" s="55" t="s">
        <v>167</v>
      </c>
      <c r="B63" s="56">
        <v>8768</v>
      </c>
      <c r="C63" s="56">
        <v>374467</v>
      </c>
    </row>
    <row r="64" spans="1:3" ht="11.25" customHeight="1" x14ac:dyDescent="0.2">
      <c r="A64" s="55" t="s">
        <v>168</v>
      </c>
      <c r="B64" s="56">
        <v>4827</v>
      </c>
      <c r="C64" s="56">
        <v>210506</v>
      </c>
    </row>
    <row r="65" spans="1:3" ht="11.25" customHeight="1" x14ac:dyDescent="0.2">
      <c r="A65" s="55" t="s">
        <v>169</v>
      </c>
      <c r="B65" s="57">
        <v>807</v>
      </c>
      <c r="C65" s="56">
        <v>35511</v>
      </c>
    </row>
    <row r="66" spans="1:3" ht="11.25" customHeight="1" x14ac:dyDescent="0.2">
      <c r="A66" s="55" t="s">
        <v>170</v>
      </c>
      <c r="B66" s="56">
        <v>7081</v>
      </c>
      <c r="C66" s="56">
        <v>295102</v>
      </c>
    </row>
    <row r="67" spans="1:3" ht="11.25" customHeight="1" x14ac:dyDescent="0.2">
      <c r="A67" s="55" t="s">
        <v>171</v>
      </c>
      <c r="B67" s="56">
        <v>1647</v>
      </c>
      <c r="C67" s="56">
        <v>71267</v>
      </c>
    </row>
    <row r="68" spans="1:3" ht="11.25" customHeight="1" x14ac:dyDescent="0.2">
      <c r="A68" s="55" t="s">
        <v>172</v>
      </c>
      <c r="B68" s="56">
        <v>3535</v>
      </c>
      <c r="C68" s="56">
        <v>148939</v>
      </c>
    </row>
    <row r="69" spans="1:3" ht="11.25" customHeight="1" x14ac:dyDescent="0.2">
      <c r="A69" s="55" t="s">
        <v>173</v>
      </c>
      <c r="B69" s="56">
        <v>6347</v>
      </c>
      <c r="C69" s="56">
        <v>274671</v>
      </c>
    </row>
    <row r="70" spans="1:3" ht="11.25" customHeight="1" x14ac:dyDescent="0.2">
      <c r="A70" s="55" t="s">
        <v>174</v>
      </c>
      <c r="B70" s="57">
        <v>807</v>
      </c>
      <c r="C70" s="56">
        <v>35042</v>
      </c>
    </row>
    <row r="71" spans="1:3" ht="11.25" customHeight="1" x14ac:dyDescent="0.2">
      <c r="A71" s="55" t="s">
        <v>175</v>
      </c>
      <c r="B71" s="57">
        <v>917</v>
      </c>
      <c r="C71" s="56">
        <v>39280</v>
      </c>
    </row>
    <row r="72" spans="1:3" ht="11.25" customHeight="1" x14ac:dyDescent="0.2">
      <c r="A72" s="55" t="s">
        <v>176</v>
      </c>
      <c r="B72" s="56">
        <v>5276</v>
      </c>
      <c r="C72" s="56">
        <v>220058</v>
      </c>
    </row>
    <row r="73" spans="1:3" ht="11.25" customHeight="1" x14ac:dyDescent="0.2">
      <c r="A73" s="55" t="s">
        <v>177</v>
      </c>
      <c r="B73" s="56">
        <v>2073</v>
      </c>
      <c r="C73" s="56">
        <v>76063</v>
      </c>
    </row>
    <row r="74" spans="1:3" ht="11.25" customHeight="1" x14ac:dyDescent="0.2">
      <c r="A74" s="55" t="s">
        <v>178</v>
      </c>
      <c r="B74" s="56">
        <v>3508</v>
      </c>
      <c r="C74" s="56">
        <v>136470</v>
      </c>
    </row>
    <row r="75" spans="1:3" ht="11.25" customHeight="1" x14ac:dyDescent="0.2">
      <c r="A75" s="55" t="s">
        <v>179</v>
      </c>
      <c r="B75" s="56">
        <v>1981</v>
      </c>
      <c r="C75" s="56">
        <v>83012</v>
      </c>
    </row>
    <row r="76" spans="1:3" ht="11.25" customHeight="1" x14ac:dyDescent="0.2">
      <c r="A76" s="55" t="s">
        <v>180</v>
      </c>
      <c r="B76" s="56">
        <v>1940</v>
      </c>
      <c r="C76" s="56">
        <v>73030</v>
      </c>
    </row>
    <row r="77" spans="1:3" ht="11.25" customHeight="1" x14ac:dyDescent="0.2">
      <c r="A77" s="55" t="s">
        <v>181</v>
      </c>
      <c r="B77" s="57">
        <v>290</v>
      </c>
      <c r="C77" s="56">
        <v>12290</v>
      </c>
    </row>
    <row r="78" spans="1:3" ht="11.25" customHeight="1" x14ac:dyDescent="0.2">
      <c r="A78" s="55" t="s">
        <v>182</v>
      </c>
      <c r="B78" s="57">
        <v>739</v>
      </c>
      <c r="C78" s="56">
        <v>33564</v>
      </c>
    </row>
    <row r="79" spans="1:3" ht="11.25" customHeight="1" x14ac:dyDescent="0.2">
      <c r="A79" s="55" t="s">
        <v>183</v>
      </c>
      <c r="B79" s="56">
        <v>1477</v>
      </c>
      <c r="C79" s="56">
        <v>66156</v>
      </c>
    </row>
    <row r="80" spans="1:3" ht="11.25" customHeight="1" x14ac:dyDescent="0.2">
      <c r="A80" s="55" t="s">
        <v>184</v>
      </c>
      <c r="B80" s="57">
        <v>821</v>
      </c>
      <c r="C80" s="56">
        <v>39696</v>
      </c>
    </row>
    <row r="81" spans="1:3" ht="11.25" customHeight="1" x14ac:dyDescent="0.2">
      <c r="A81" s="55" t="s">
        <v>149</v>
      </c>
      <c r="B81" s="56">
        <v>1839106</v>
      </c>
      <c r="C81" s="56">
        <v>81157976</v>
      </c>
    </row>
  </sheetData>
  <mergeCells count="2">
    <mergeCell ref="B1:C1"/>
    <mergeCell ref="A2:C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view="pageBreakPreview" zoomScale="120" zoomScaleNormal="100" zoomScaleSheetLayoutView="120" workbookViewId="0">
      <selection activeCell="M29" sqref="M29"/>
    </sheetView>
  </sheetViews>
  <sheetFormatPr defaultColWidth="10.6640625" defaultRowHeight="12" outlineLevelRow="2" x14ac:dyDescent="0.2"/>
  <cols>
    <col min="1" max="1" width="11" customWidth="1"/>
    <col min="2" max="2" width="31.6640625" customWidth="1"/>
    <col min="3" max="3" width="8.1640625" customWidth="1"/>
    <col min="4" max="4" width="14.83203125" customWidth="1"/>
    <col min="5" max="5" width="8.1640625" customWidth="1"/>
    <col min="6" max="6" width="13.6640625" customWidth="1"/>
    <col min="7" max="7" width="8.1640625" customWidth="1"/>
    <col min="8" max="8" width="17.33203125" customWidth="1"/>
    <col min="257" max="257" width="11" customWidth="1"/>
    <col min="258" max="258" width="31.6640625" customWidth="1"/>
    <col min="259" max="259" width="8.1640625" customWidth="1"/>
    <col min="260" max="260" width="14.83203125" customWidth="1"/>
    <col min="261" max="261" width="8.1640625" customWidth="1"/>
    <col min="262" max="262" width="13.6640625" customWidth="1"/>
    <col min="263" max="263" width="8.1640625" customWidth="1"/>
    <col min="264" max="264" width="17.33203125" customWidth="1"/>
    <col min="513" max="513" width="11" customWidth="1"/>
    <col min="514" max="514" width="31.6640625" customWidth="1"/>
    <col min="515" max="515" width="8.1640625" customWidth="1"/>
    <col min="516" max="516" width="14.83203125" customWidth="1"/>
    <col min="517" max="517" width="8.1640625" customWidth="1"/>
    <col min="518" max="518" width="13.6640625" customWidth="1"/>
    <col min="519" max="519" width="8.1640625" customWidth="1"/>
    <col min="520" max="520" width="17.33203125" customWidth="1"/>
    <col min="769" max="769" width="11" customWidth="1"/>
    <col min="770" max="770" width="31.6640625" customWidth="1"/>
    <col min="771" max="771" width="8.1640625" customWidth="1"/>
    <col min="772" max="772" width="14.83203125" customWidth="1"/>
    <col min="773" max="773" width="8.1640625" customWidth="1"/>
    <col min="774" max="774" width="13.6640625" customWidth="1"/>
    <col min="775" max="775" width="8.1640625" customWidth="1"/>
    <col min="776" max="776" width="17.33203125" customWidth="1"/>
    <col min="1025" max="1025" width="11" customWidth="1"/>
    <col min="1026" max="1026" width="31.6640625" customWidth="1"/>
    <col min="1027" max="1027" width="8.1640625" customWidth="1"/>
    <col min="1028" max="1028" width="14.83203125" customWidth="1"/>
    <col min="1029" max="1029" width="8.1640625" customWidth="1"/>
    <col min="1030" max="1030" width="13.6640625" customWidth="1"/>
    <col min="1031" max="1031" width="8.1640625" customWidth="1"/>
    <col min="1032" max="1032" width="17.33203125" customWidth="1"/>
    <col min="1281" max="1281" width="11" customWidth="1"/>
    <col min="1282" max="1282" width="31.6640625" customWidth="1"/>
    <col min="1283" max="1283" width="8.1640625" customWidth="1"/>
    <col min="1284" max="1284" width="14.83203125" customWidth="1"/>
    <col min="1285" max="1285" width="8.1640625" customWidth="1"/>
    <col min="1286" max="1286" width="13.6640625" customWidth="1"/>
    <col min="1287" max="1287" width="8.1640625" customWidth="1"/>
    <col min="1288" max="1288" width="17.33203125" customWidth="1"/>
    <col min="1537" max="1537" width="11" customWidth="1"/>
    <col min="1538" max="1538" width="31.6640625" customWidth="1"/>
    <col min="1539" max="1539" width="8.1640625" customWidth="1"/>
    <col min="1540" max="1540" width="14.83203125" customWidth="1"/>
    <col min="1541" max="1541" width="8.1640625" customWidth="1"/>
    <col min="1542" max="1542" width="13.6640625" customWidth="1"/>
    <col min="1543" max="1543" width="8.1640625" customWidth="1"/>
    <col min="1544" max="1544" width="17.33203125" customWidth="1"/>
    <col min="1793" max="1793" width="11" customWidth="1"/>
    <col min="1794" max="1794" width="31.6640625" customWidth="1"/>
    <col min="1795" max="1795" width="8.1640625" customWidth="1"/>
    <col min="1796" max="1796" width="14.83203125" customWidth="1"/>
    <col min="1797" max="1797" width="8.1640625" customWidth="1"/>
    <col min="1798" max="1798" width="13.6640625" customWidth="1"/>
    <col min="1799" max="1799" width="8.1640625" customWidth="1"/>
    <col min="1800" max="1800" width="17.33203125" customWidth="1"/>
    <col min="2049" max="2049" width="11" customWidth="1"/>
    <col min="2050" max="2050" width="31.6640625" customWidth="1"/>
    <col min="2051" max="2051" width="8.1640625" customWidth="1"/>
    <col min="2052" max="2052" width="14.83203125" customWidth="1"/>
    <col min="2053" max="2053" width="8.1640625" customWidth="1"/>
    <col min="2054" max="2054" width="13.6640625" customWidth="1"/>
    <col min="2055" max="2055" width="8.1640625" customWidth="1"/>
    <col min="2056" max="2056" width="17.33203125" customWidth="1"/>
    <col min="2305" max="2305" width="11" customWidth="1"/>
    <col min="2306" max="2306" width="31.6640625" customWidth="1"/>
    <col min="2307" max="2307" width="8.1640625" customWidth="1"/>
    <col min="2308" max="2308" width="14.83203125" customWidth="1"/>
    <col min="2309" max="2309" width="8.1640625" customWidth="1"/>
    <col min="2310" max="2310" width="13.6640625" customWidth="1"/>
    <col min="2311" max="2311" width="8.1640625" customWidth="1"/>
    <col min="2312" max="2312" width="17.33203125" customWidth="1"/>
    <col min="2561" max="2561" width="11" customWidth="1"/>
    <col min="2562" max="2562" width="31.6640625" customWidth="1"/>
    <col min="2563" max="2563" width="8.1640625" customWidth="1"/>
    <col min="2564" max="2564" width="14.83203125" customWidth="1"/>
    <col min="2565" max="2565" width="8.1640625" customWidth="1"/>
    <col min="2566" max="2566" width="13.6640625" customWidth="1"/>
    <col min="2567" max="2567" width="8.1640625" customWidth="1"/>
    <col min="2568" max="2568" width="17.33203125" customWidth="1"/>
    <col min="2817" max="2817" width="11" customWidth="1"/>
    <col min="2818" max="2818" width="31.6640625" customWidth="1"/>
    <col min="2819" max="2819" width="8.1640625" customWidth="1"/>
    <col min="2820" max="2820" width="14.83203125" customWidth="1"/>
    <col min="2821" max="2821" width="8.1640625" customWidth="1"/>
    <col min="2822" max="2822" width="13.6640625" customWidth="1"/>
    <col min="2823" max="2823" width="8.1640625" customWidth="1"/>
    <col min="2824" max="2824" width="17.33203125" customWidth="1"/>
    <col min="3073" max="3073" width="11" customWidth="1"/>
    <col min="3074" max="3074" width="31.6640625" customWidth="1"/>
    <col min="3075" max="3075" width="8.1640625" customWidth="1"/>
    <col min="3076" max="3076" width="14.83203125" customWidth="1"/>
    <col min="3077" max="3077" width="8.1640625" customWidth="1"/>
    <col min="3078" max="3078" width="13.6640625" customWidth="1"/>
    <col min="3079" max="3079" width="8.1640625" customWidth="1"/>
    <col min="3080" max="3080" width="17.33203125" customWidth="1"/>
    <col min="3329" max="3329" width="11" customWidth="1"/>
    <col min="3330" max="3330" width="31.6640625" customWidth="1"/>
    <col min="3331" max="3331" width="8.1640625" customWidth="1"/>
    <col min="3332" max="3332" width="14.83203125" customWidth="1"/>
    <col min="3333" max="3333" width="8.1640625" customWidth="1"/>
    <col min="3334" max="3334" width="13.6640625" customWidth="1"/>
    <col min="3335" max="3335" width="8.1640625" customWidth="1"/>
    <col min="3336" max="3336" width="17.33203125" customWidth="1"/>
    <col min="3585" max="3585" width="11" customWidth="1"/>
    <col min="3586" max="3586" width="31.6640625" customWidth="1"/>
    <col min="3587" max="3587" width="8.1640625" customWidth="1"/>
    <col min="3588" max="3588" width="14.83203125" customWidth="1"/>
    <col min="3589" max="3589" width="8.1640625" customWidth="1"/>
    <col min="3590" max="3590" width="13.6640625" customWidth="1"/>
    <col min="3591" max="3591" width="8.1640625" customWidth="1"/>
    <col min="3592" max="3592" width="17.33203125" customWidth="1"/>
    <col min="3841" max="3841" width="11" customWidth="1"/>
    <col min="3842" max="3842" width="31.6640625" customWidth="1"/>
    <col min="3843" max="3843" width="8.1640625" customWidth="1"/>
    <col min="3844" max="3844" width="14.83203125" customWidth="1"/>
    <col min="3845" max="3845" width="8.1640625" customWidth="1"/>
    <col min="3846" max="3846" width="13.6640625" customWidth="1"/>
    <col min="3847" max="3847" width="8.1640625" customWidth="1"/>
    <col min="3848" max="3848" width="17.33203125" customWidth="1"/>
    <col min="4097" max="4097" width="11" customWidth="1"/>
    <col min="4098" max="4098" width="31.6640625" customWidth="1"/>
    <col min="4099" max="4099" width="8.1640625" customWidth="1"/>
    <col min="4100" max="4100" width="14.83203125" customWidth="1"/>
    <col min="4101" max="4101" width="8.1640625" customWidth="1"/>
    <col min="4102" max="4102" width="13.6640625" customWidth="1"/>
    <col min="4103" max="4103" width="8.1640625" customWidth="1"/>
    <col min="4104" max="4104" width="17.33203125" customWidth="1"/>
    <col min="4353" max="4353" width="11" customWidth="1"/>
    <col min="4354" max="4354" width="31.6640625" customWidth="1"/>
    <col min="4355" max="4355" width="8.1640625" customWidth="1"/>
    <col min="4356" max="4356" width="14.83203125" customWidth="1"/>
    <col min="4357" max="4357" width="8.1640625" customWidth="1"/>
    <col min="4358" max="4358" width="13.6640625" customWidth="1"/>
    <col min="4359" max="4359" width="8.1640625" customWidth="1"/>
    <col min="4360" max="4360" width="17.33203125" customWidth="1"/>
    <col min="4609" max="4609" width="11" customWidth="1"/>
    <col min="4610" max="4610" width="31.6640625" customWidth="1"/>
    <col min="4611" max="4611" width="8.1640625" customWidth="1"/>
    <col min="4612" max="4612" width="14.83203125" customWidth="1"/>
    <col min="4613" max="4613" width="8.1640625" customWidth="1"/>
    <col min="4614" max="4614" width="13.6640625" customWidth="1"/>
    <col min="4615" max="4615" width="8.1640625" customWidth="1"/>
    <col min="4616" max="4616" width="17.33203125" customWidth="1"/>
    <col min="4865" max="4865" width="11" customWidth="1"/>
    <col min="4866" max="4866" width="31.6640625" customWidth="1"/>
    <col min="4867" max="4867" width="8.1640625" customWidth="1"/>
    <col min="4868" max="4868" width="14.83203125" customWidth="1"/>
    <col min="4869" max="4869" width="8.1640625" customWidth="1"/>
    <col min="4870" max="4870" width="13.6640625" customWidth="1"/>
    <col min="4871" max="4871" width="8.1640625" customWidth="1"/>
    <col min="4872" max="4872" width="17.33203125" customWidth="1"/>
    <col min="5121" max="5121" width="11" customWidth="1"/>
    <col min="5122" max="5122" width="31.6640625" customWidth="1"/>
    <col min="5123" max="5123" width="8.1640625" customWidth="1"/>
    <col min="5124" max="5124" width="14.83203125" customWidth="1"/>
    <col min="5125" max="5125" width="8.1640625" customWidth="1"/>
    <col min="5126" max="5126" width="13.6640625" customWidth="1"/>
    <col min="5127" max="5127" width="8.1640625" customWidth="1"/>
    <col min="5128" max="5128" width="17.33203125" customWidth="1"/>
    <col min="5377" max="5377" width="11" customWidth="1"/>
    <col min="5378" max="5378" width="31.6640625" customWidth="1"/>
    <col min="5379" max="5379" width="8.1640625" customWidth="1"/>
    <col min="5380" max="5380" width="14.83203125" customWidth="1"/>
    <col min="5381" max="5381" width="8.1640625" customWidth="1"/>
    <col min="5382" max="5382" width="13.6640625" customWidth="1"/>
    <col min="5383" max="5383" width="8.1640625" customWidth="1"/>
    <col min="5384" max="5384" width="17.33203125" customWidth="1"/>
    <col min="5633" max="5633" width="11" customWidth="1"/>
    <col min="5634" max="5634" width="31.6640625" customWidth="1"/>
    <col min="5635" max="5635" width="8.1640625" customWidth="1"/>
    <col min="5636" max="5636" width="14.83203125" customWidth="1"/>
    <col min="5637" max="5637" width="8.1640625" customWidth="1"/>
    <col min="5638" max="5638" width="13.6640625" customWidth="1"/>
    <col min="5639" max="5639" width="8.1640625" customWidth="1"/>
    <col min="5640" max="5640" width="17.33203125" customWidth="1"/>
    <col min="5889" max="5889" width="11" customWidth="1"/>
    <col min="5890" max="5890" width="31.6640625" customWidth="1"/>
    <col min="5891" max="5891" width="8.1640625" customWidth="1"/>
    <col min="5892" max="5892" width="14.83203125" customWidth="1"/>
    <col min="5893" max="5893" width="8.1640625" customWidth="1"/>
    <col min="5894" max="5894" width="13.6640625" customWidth="1"/>
    <col min="5895" max="5895" width="8.1640625" customWidth="1"/>
    <col min="5896" max="5896" width="17.33203125" customWidth="1"/>
    <col min="6145" max="6145" width="11" customWidth="1"/>
    <col min="6146" max="6146" width="31.6640625" customWidth="1"/>
    <col min="6147" max="6147" width="8.1640625" customWidth="1"/>
    <col min="6148" max="6148" width="14.83203125" customWidth="1"/>
    <col min="6149" max="6149" width="8.1640625" customWidth="1"/>
    <col min="6150" max="6150" width="13.6640625" customWidth="1"/>
    <col min="6151" max="6151" width="8.1640625" customWidth="1"/>
    <col min="6152" max="6152" width="17.33203125" customWidth="1"/>
    <col min="6401" max="6401" width="11" customWidth="1"/>
    <col min="6402" max="6402" width="31.6640625" customWidth="1"/>
    <col min="6403" max="6403" width="8.1640625" customWidth="1"/>
    <col min="6404" max="6404" width="14.83203125" customWidth="1"/>
    <col min="6405" max="6405" width="8.1640625" customWidth="1"/>
    <col min="6406" max="6406" width="13.6640625" customWidth="1"/>
    <col min="6407" max="6407" width="8.1640625" customWidth="1"/>
    <col min="6408" max="6408" width="17.33203125" customWidth="1"/>
    <col min="6657" max="6657" width="11" customWidth="1"/>
    <col min="6658" max="6658" width="31.6640625" customWidth="1"/>
    <col min="6659" max="6659" width="8.1640625" customWidth="1"/>
    <col min="6660" max="6660" width="14.83203125" customWidth="1"/>
    <col min="6661" max="6661" width="8.1640625" customWidth="1"/>
    <col min="6662" max="6662" width="13.6640625" customWidth="1"/>
    <col min="6663" max="6663" width="8.1640625" customWidth="1"/>
    <col min="6664" max="6664" width="17.33203125" customWidth="1"/>
    <col min="6913" max="6913" width="11" customWidth="1"/>
    <col min="6914" max="6914" width="31.6640625" customWidth="1"/>
    <col min="6915" max="6915" width="8.1640625" customWidth="1"/>
    <col min="6916" max="6916" width="14.83203125" customWidth="1"/>
    <col min="6917" max="6917" width="8.1640625" customWidth="1"/>
    <col min="6918" max="6918" width="13.6640625" customWidth="1"/>
    <col min="6919" max="6919" width="8.1640625" customWidth="1"/>
    <col min="6920" max="6920" width="17.33203125" customWidth="1"/>
    <col min="7169" max="7169" width="11" customWidth="1"/>
    <col min="7170" max="7170" width="31.6640625" customWidth="1"/>
    <col min="7171" max="7171" width="8.1640625" customWidth="1"/>
    <col min="7172" max="7172" width="14.83203125" customWidth="1"/>
    <col min="7173" max="7173" width="8.1640625" customWidth="1"/>
    <col min="7174" max="7174" width="13.6640625" customWidth="1"/>
    <col min="7175" max="7175" width="8.1640625" customWidth="1"/>
    <col min="7176" max="7176" width="17.33203125" customWidth="1"/>
    <col min="7425" max="7425" width="11" customWidth="1"/>
    <col min="7426" max="7426" width="31.6640625" customWidth="1"/>
    <col min="7427" max="7427" width="8.1640625" customWidth="1"/>
    <col min="7428" max="7428" width="14.83203125" customWidth="1"/>
    <col min="7429" max="7429" width="8.1640625" customWidth="1"/>
    <col min="7430" max="7430" width="13.6640625" customWidth="1"/>
    <col min="7431" max="7431" width="8.1640625" customWidth="1"/>
    <col min="7432" max="7432" width="17.33203125" customWidth="1"/>
    <col min="7681" max="7681" width="11" customWidth="1"/>
    <col min="7682" max="7682" width="31.6640625" customWidth="1"/>
    <col min="7683" max="7683" width="8.1640625" customWidth="1"/>
    <col min="7684" max="7684" width="14.83203125" customWidth="1"/>
    <col min="7685" max="7685" width="8.1640625" customWidth="1"/>
    <col min="7686" max="7686" width="13.6640625" customWidth="1"/>
    <col min="7687" max="7687" width="8.1640625" customWidth="1"/>
    <col min="7688" max="7688" width="17.33203125" customWidth="1"/>
    <col min="7937" max="7937" width="11" customWidth="1"/>
    <col min="7938" max="7938" width="31.6640625" customWidth="1"/>
    <col min="7939" max="7939" width="8.1640625" customWidth="1"/>
    <col min="7940" max="7940" width="14.83203125" customWidth="1"/>
    <col min="7941" max="7941" width="8.1640625" customWidth="1"/>
    <col min="7942" max="7942" width="13.6640625" customWidth="1"/>
    <col min="7943" max="7943" width="8.1640625" customWidth="1"/>
    <col min="7944" max="7944" width="17.33203125" customWidth="1"/>
    <col min="8193" max="8193" width="11" customWidth="1"/>
    <col min="8194" max="8194" width="31.6640625" customWidth="1"/>
    <col min="8195" max="8195" width="8.1640625" customWidth="1"/>
    <col min="8196" max="8196" width="14.83203125" customWidth="1"/>
    <col min="8197" max="8197" width="8.1640625" customWidth="1"/>
    <col min="8198" max="8198" width="13.6640625" customWidth="1"/>
    <col min="8199" max="8199" width="8.1640625" customWidth="1"/>
    <col min="8200" max="8200" width="17.33203125" customWidth="1"/>
    <col min="8449" max="8449" width="11" customWidth="1"/>
    <col min="8450" max="8450" width="31.6640625" customWidth="1"/>
    <col min="8451" max="8451" width="8.1640625" customWidth="1"/>
    <col min="8452" max="8452" width="14.83203125" customWidth="1"/>
    <col min="8453" max="8453" width="8.1640625" customWidth="1"/>
    <col min="8454" max="8454" width="13.6640625" customWidth="1"/>
    <col min="8455" max="8455" width="8.1640625" customWidth="1"/>
    <col min="8456" max="8456" width="17.33203125" customWidth="1"/>
    <col min="8705" max="8705" width="11" customWidth="1"/>
    <col min="8706" max="8706" width="31.6640625" customWidth="1"/>
    <col min="8707" max="8707" width="8.1640625" customWidth="1"/>
    <col min="8708" max="8708" width="14.83203125" customWidth="1"/>
    <col min="8709" max="8709" width="8.1640625" customWidth="1"/>
    <col min="8710" max="8710" width="13.6640625" customWidth="1"/>
    <col min="8711" max="8711" width="8.1640625" customWidth="1"/>
    <col min="8712" max="8712" width="17.33203125" customWidth="1"/>
    <col min="8961" max="8961" width="11" customWidth="1"/>
    <col min="8962" max="8962" width="31.6640625" customWidth="1"/>
    <col min="8963" max="8963" width="8.1640625" customWidth="1"/>
    <col min="8964" max="8964" width="14.83203125" customWidth="1"/>
    <col min="8965" max="8965" width="8.1640625" customWidth="1"/>
    <col min="8966" max="8966" width="13.6640625" customWidth="1"/>
    <col min="8967" max="8967" width="8.1640625" customWidth="1"/>
    <col min="8968" max="8968" width="17.33203125" customWidth="1"/>
    <col min="9217" max="9217" width="11" customWidth="1"/>
    <col min="9218" max="9218" width="31.6640625" customWidth="1"/>
    <col min="9219" max="9219" width="8.1640625" customWidth="1"/>
    <col min="9220" max="9220" width="14.83203125" customWidth="1"/>
    <col min="9221" max="9221" width="8.1640625" customWidth="1"/>
    <col min="9222" max="9222" width="13.6640625" customWidth="1"/>
    <col min="9223" max="9223" width="8.1640625" customWidth="1"/>
    <col min="9224" max="9224" width="17.33203125" customWidth="1"/>
    <col min="9473" max="9473" width="11" customWidth="1"/>
    <col min="9474" max="9474" width="31.6640625" customWidth="1"/>
    <col min="9475" max="9475" width="8.1640625" customWidth="1"/>
    <col min="9476" max="9476" width="14.83203125" customWidth="1"/>
    <col min="9477" max="9477" width="8.1640625" customWidth="1"/>
    <col min="9478" max="9478" width="13.6640625" customWidth="1"/>
    <col min="9479" max="9479" width="8.1640625" customWidth="1"/>
    <col min="9480" max="9480" width="17.33203125" customWidth="1"/>
    <col min="9729" max="9729" width="11" customWidth="1"/>
    <col min="9730" max="9730" width="31.6640625" customWidth="1"/>
    <col min="9731" max="9731" width="8.1640625" customWidth="1"/>
    <col min="9732" max="9732" width="14.83203125" customWidth="1"/>
    <col min="9733" max="9733" width="8.1640625" customWidth="1"/>
    <col min="9734" max="9734" width="13.6640625" customWidth="1"/>
    <col min="9735" max="9735" width="8.1640625" customWidth="1"/>
    <col min="9736" max="9736" width="17.33203125" customWidth="1"/>
    <col min="9985" max="9985" width="11" customWidth="1"/>
    <col min="9986" max="9986" width="31.6640625" customWidth="1"/>
    <col min="9987" max="9987" width="8.1640625" customWidth="1"/>
    <col min="9988" max="9988" width="14.83203125" customWidth="1"/>
    <col min="9989" max="9989" width="8.1640625" customWidth="1"/>
    <col min="9990" max="9990" width="13.6640625" customWidth="1"/>
    <col min="9991" max="9991" width="8.1640625" customWidth="1"/>
    <col min="9992" max="9992" width="17.33203125" customWidth="1"/>
    <col min="10241" max="10241" width="11" customWidth="1"/>
    <col min="10242" max="10242" width="31.6640625" customWidth="1"/>
    <col min="10243" max="10243" width="8.1640625" customWidth="1"/>
    <col min="10244" max="10244" width="14.83203125" customWidth="1"/>
    <col min="10245" max="10245" width="8.1640625" customWidth="1"/>
    <col min="10246" max="10246" width="13.6640625" customWidth="1"/>
    <col min="10247" max="10247" width="8.1640625" customWidth="1"/>
    <col min="10248" max="10248" width="17.33203125" customWidth="1"/>
    <col min="10497" max="10497" width="11" customWidth="1"/>
    <col min="10498" max="10498" width="31.6640625" customWidth="1"/>
    <col min="10499" max="10499" width="8.1640625" customWidth="1"/>
    <col min="10500" max="10500" width="14.83203125" customWidth="1"/>
    <col min="10501" max="10501" width="8.1640625" customWidth="1"/>
    <col min="10502" max="10502" width="13.6640625" customWidth="1"/>
    <col min="10503" max="10503" width="8.1640625" customWidth="1"/>
    <col min="10504" max="10504" width="17.33203125" customWidth="1"/>
    <col min="10753" max="10753" width="11" customWidth="1"/>
    <col min="10754" max="10754" width="31.6640625" customWidth="1"/>
    <col min="10755" max="10755" width="8.1640625" customWidth="1"/>
    <col min="10756" max="10756" width="14.83203125" customWidth="1"/>
    <col min="10757" max="10757" width="8.1640625" customWidth="1"/>
    <col min="10758" max="10758" width="13.6640625" customWidth="1"/>
    <col min="10759" max="10759" width="8.1640625" customWidth="1"/>
    <col min="10760" max="10760" width="17.33203125" customWidth="1"/>
    <col min="11009" max="11009" width="11" customWidth="1"/>
    <col min="11010" max="11010" width="31.6640625" customWidth="1"/>
    <col min="11011" max="11011" width="8.1640625" customWidth="1"/>
    <col min="11012" max="11012" width="14.83203125" customWidth="1"/>
    <col min="11013" max="11013" width="8.1640625" customWidth="1"/>
    <col min="11014" max="11014" width="13.6640625" customWidth="1"/>
    <col min="11015" max="11015" width="8.1640625" customWidth="1"/>
    <col min="11016" max="11016" width="17.33203125" customWidth="1"/>
    <col min="11265" max="11265" width="11" customWidth="1"/>
    <col min="11266" max="11266" width="31.6640625" customWidth="1"/>
    <col min="11267" max="11267" width="8.1640625" customWidth="1"/>
    <col min="11268" max="11268" width="14.83203125" customWidth="1"/>
    <col min="11269" max="11269" width="8.1640625" customWidth="1"/>
    <col min="11270" max="11270" width="13.6640625" customWidth="1"/>
    <col min="11271" max="11271" width="8.1640625" customWidth="1"/>
    <col min="11272" max="11272" width="17.33203125" customWidth="1"/>
    <col min="11521" max="11521" width="11" customWidth="1"/>
    <col min="11522" max="11522" width="31.6640625" customWidth="1"/>
    <col min="11523" max="11523" width="8.1640625" customWidth="1"/>
    <col min="11524" max="11524" width="14.83203125" customWidth="1"/>
    <col min="11525" max="11525" width="8.1640625" customWidth="1"/>
    <col min="11526" max="11526" width="13.6640625" customWidth="1"/>
    <col min="11527" max="11527" width="8.1640625" customWidth="1"/>
    <col min="11528" max="11528" width="17.33203125" customWidth="1"/>
    <col min="11777" max="11777" width="11" customWidth="1"/>
    <col min="11778" max="11778" width="31.6640625" customWidth="1"/>
    <col min="11779" max="11779" width="8.1640625" customWidth="1"/>
    <col min="11780" max="11780" width="14.83203125" customWidth="1"/>
    <col min="11781" max="11781" width="8.1640625" customWidth="1"/>
    <col min="11782" max="11782" width="13.6640625" customWidth="1"/>
    <col min="11783" max="11783" width="8.1640625" customWidth="1"/>
    <col min="11784" max="11784" width="17.33203125" customWidth="1"/>
    <col min="12033" max="12033" width="11" customWidth="1"/>
    <col min="12034" max="12034" width="31.6640625" customWidth="1"/>
    <col min="12035" max="12035" width="8.1640625" customWidth="1"/>
    <col min="12036" max="12036" width="14.83203125" customWidth="1"/>
    <col min="12037" max="12037" width="8.1640625" customWidth="1"/>
    <col min="12038" max="12038" width="13.6640625" customWidth="1"/>
    <col min="12039" max="12039" width="8.1640625" customWidth="1"/>
    <col min="12040" max="12040" width="17.33203125" customWidth="1"/>
    <col min="12289" max="12289" width="11" customWidth="1"/>
    <col min="12290" max="12290" width="31.6640625" customWidth="1"/>
    <col min="12291" max="12291" width="8.1640625" customWidth="1"/>
    <col min="12292" max="12292" width="14.83203125" customWidth="1"/>
    <col min="12293" max="12293" width="8.1640625" customWidth="1"/>
    <col min="12294" max="12294" width="13.6640625" customWidth="1"/>
    <col min="12295" max="12295" width="8.1640625" customWidth="1"/>
    <col min="12296" max="12296" width="17.33203125" customWidth="1"/>
    <col min="12545" max="12545" width="11" customWidth="1"/>
    <col min="12546" max="12546" width="31.6640625" customWidth="1"/>
    <col min="12547" max="12547" width="8.1640625" customWidth="1"/>
    <col min="12548" max="12548" width="14.83203125" customWidth="1"/>
    <col min="12549" max="12549" width="8.1640625" customWidth="1"/>
    <col min="12550" max="12550" width="13.6640625" customWidth="1"/>
    <col min="12551" max="12551" width="8.1640625" customWidth="1"/>
    <col min="12552" max="12552" width="17.33203125" customWidth="1"/>
    <col min="12801" max="12801" width="11" customWidth="1"/>
    <col min="12802" max="12802" width="31.6640625" customWidth="1"/>
    <col min="12803" max="12803" width="8.1640625" customWidth="1"/>
    <col min="12804" max="12804" width="14.83203125" customWidth="1"/>
    <col min="12805" max="12805" width="8.1640625" customWidth="1"/>
    <col min="12806" max="12806" width="13.6640625" customWidth="1"/>
    <col min="12807" max="12807" width="8.1640625" customWidth="1"/>
    <col min="12808" max="12808" width="17.33203125" customWidth="1"/>
    <col min="13057" max="13057" width="11" customWidth="1"/>
    <col min="13058" max="13058" width="31.6640625" customWidth="1"/>
    <col min="13059" max="13059" width="8.1640625" customWidth="1"/>
    <col min="13060" max="13060" width="14.83203125" customWidth="1"/>
    <col min="13061" max="13061" width="8.1640625" customWidth="1"/>
    <col min="13062" max="13062" width="13.6640625" customWidth="1"/>
    <col min="13063" max="13063" width="8.1640625" customWidth="1"/>
    <col min="13064" max="13064" width="17.33203125" customWidth="1"/>
    <col min="13313" max="13313" width="11" customWidth="1"/>
    <col min="13314" max="13314" width="31.6640625" customWidth="1"/>
    <col min="13315" max="13315" width="8.1640625" customWidth="1"/>
    <col min="13316" max="13316" width="14.83203125" customWidth="1"/>
    <col min="13317" max="13317" width="8.1640625" customWidth="1"/>
    <col min="13318" max="13318" width="13.6640625" customWidth="1"/>
    <col min="13319" max="13319" width="8.1640625" customWidth="1"/>
    <col min="13320" max="13320" width="17.33203125" customWidth="1"/>
    <col min="13569" max="13569" width="11" customWidth="1"/>
    <col min="13570" max="13570" width="31.6640625" customWidth="1"/>
    <col min="13571" max="13571" width="8.1640625" customWidth="1"/>
    <col min="13572" max="13572" width="14.83203125" customWidth="1"/>
    <col min="13573" max="13573" width="8.1640625" customWidth="1"/>
    <col min="13574" max="13574" width="13.6640625" customWidth="1"/>
    <col min="13575" max="13575" width="8.1640625" customWidth="1"/>
    <col min="13576" max="13576" width="17.33203125" customWidth="1"/>
    <col min="13825" max="13825" width="11" customWidth="1"/>
    <col min="13826" max="13826" width="31.6640625" customWidth="1"/>
    <col min="13827" max="13827" width="8.1640625" customWidth="1"/>
    <col min="13828" max="13828" width="14.83203125" customWidth="1"/>
    <col min="13829" max="13829" width="8.1640625" customWidth="1"/>
    <col min="13830" max="13830" width="13.6640625" customWidth="1"/>
    <col min="13831" max="13831" width="8.1640625" customWidth="1"/>
    <col min="13832" max="13832" width="17.33203125" customWidth="1"/>
    <col min="14081" max="14081" width="11" customWidth="1"/>
    <col min="14082" max="14082" width="31.6640625" customWidth="1"/>
    <col min="14083" max="14083" width="8.1640625" customWidth="1"/>
    <col min="14084" max="14084" width="14.83203125" customWidth="1"/>
    <col min="14085" max="14085" width="8.1640625" customWidth="1"/>
    <col min="14086" max="14086" width="13.6640625" customWidth="1"/>
    <col min="14087" max="14087" width="8.1640625" customWidth="1"/>
    <col min="14088" max="14088" width="17.33203125" customWidth="1"/>
    <col min="14337" max="14337" width="11" customWidth="1"/>
    <col min="14338" max="14338" width="31.6640625" customWidth="1"/>
    <col min="14339" max="14339" width="8.1640625" customWidth="1"/>
    <col min="14340" max="14340" width="14.83203125" customWidth="1"/>
    <col min="14341" max="14341" width="8.1640625" customWidth="1"/>
    <col min="14342" max="14342" width="13.6640625" customWidth="1"/>
    <col min="14343" max="14343" width="8.1640625" customWidth="1"/>
    <col min="14344" max="14344" width="17.33203125" customWidth="1"/>
    <col min="14593" max="14593" width="11" customWidth="1"/>
    <col min="14594" max="14594" width="31.6640625" customWidth="1"/>
    <col min="14595" max="14595" width="8.1640625" customWidth="1"/>
    <col min="14596" max="14596" width="14.83203125" customWidth="1"/>
    <col min="14597" max="14597" width="8.1640625" customWidth="1"/>
    <col min="14598" max="14598" width="13.6640625" customWidth="1"/>
    <col min="14599" max="14599" width="8.1640625" customWidth="1"/>
    <col min="14600" max="14600" width="17.33203125" customWidth="1"/>
    <col min="14849" max="14849" width="11" customWidth="1"/>
    <col min="14850" max="14850" width="31.6640625" customWidth="1"/>
    <col min="14851" max="14851" width="8.1640625" customWidth="1"/>
    <col min="14852" max="14852" width="14.83203125" customWidth="1"/>
    <col min="14853" max="14853" width="8.1640625" customWidth="1"/>
    <col min="14854" max="14854" width="13.6640625" customWidth="1"/>
    <col min="14855" max="14855" width="8.1640625" customWidth="1"/>
    <col min="14856" max="14856" width="17.33203125" customWidth="1"/>
    <col min="15105" max="15105" width="11" customWidth="1"/>
    <col min="15106" max="15106" width="31.6640625" customWidth="1"/>
    <col min="15107" max="15107" width="8.1640625" customWidth="1"/>
    <col min="15108" max="15108" width="14.83203125" customWidth="1"/>
    <col min="15109" max="15109" width="8.1640625" customWidth="1"/>
    <col min="15110" max="15110" width="13.6640625" customWidth="1"/>
    <col min="15111" max="15111" width="8.1640625" customWidth="1"/>
    <col min="15112" max="15112" width="17.33203125" customWidth="1"/>
    <col min="15361" max="15361" width="11" customWidth="1"/>
    <col min="15362" max="15362" width="31.6640625" customWidth="1"/>
    <col min="15363" max="15363" width="8.1640625" customWidth="1"/>
    <col min="15364" max="15364" width="14.83203125" customWidth="1"/>
    <col min="15365" max="15365" width="8.1640625" customWidth="1"/>
    <col min="15366" max="15366" width="13.6640625" customWidth="1"/>
    <col min="15367" max="15367" width="8.1640625" customWidth="1"/>
    <col min="15368" max="15368" width="17.33203125" customWidth="1"/>
    <col min="15617" max="15617" width="11" customWidth="1"/>
    <col min="15618" max="15618" width="31.6640625" customWidth="1"/>
    <col min="15619" max="15619" width="8.1640625" customWidth="1"/>
    <col min="15620" max="15620" width="14.83203125" customWidth="1"/>
    <col min="15621" max="15621" width="8.1640625" customWidth="1"/>
    <col min="15622" max="15622" width="13.6640625" customWidth="1"/>
    <col min="15623" max="15623" width="8.1640625" customWidth="1"/>
    <col min="15624" max="15624" width="17.33203125" customWidth="1"/>
    <col min="15873" max="15873" width="11" customWidth="1"/>
    <col min="15874" max="15874" width="31.6640625" customWidth="1"/>
    <col min="15875" max="15875" width="8.1640625" customWidth="1"/>
    <col min="15876" max="15876" width="14.83203125" customWidth="1"/>
    <col min="15877" max="15877" width="8.1640625" customWidth="1"/>
    <col min="15878" max="15878" width="13.6640625" customWidth="1"/>
    <col min="15879" max="15879" width="8.1640625" customWidth="1"/>
    <col min="15880" max="15880" width="17.33203125" customWidth="1"/>
    <col min="16129" max="16129" width="11" customWidth="1"/>
    <col min="16130" max="16130" width="31.6640625" customWidth="1"/>
    <col min="16131" max="16131" width="8.1640625" customWidth="1"/>
    <col min="16132" max="16132" width="14.83203125" customWidth="1"/>
    <col min="16133" max="16133" width="8.1640625" customWidth="1"/>
    <col min="16134" max="16134" width="13.6640625" customWidth="1"/>
    <col min="16135" max="16135" width="8.1640625" customWidth="1"/>
    <col min="16136" max="16136" width="17.33203125" customWidth="1"/>
  </cols>
  <sheetData>
    <row r="1" spans="1:8" ht="43.5" customHeight="1" x14ac:dyDescent="0.2">
      <c r="A1" s="6"/>
      <c r="B1" s="1"/>
      <c r="C1" s="1"/>
      <c r="D1" s="1"/>
      <c r="E1" s="26"/>
      <c r="F1" s="203" t="s">
        <v>282</v>
      </c>
      <c r="G1" s="203"/>
      <c r="H1" s="203"/>
    </row>
    <row r="2" spans="1:8" ht="43.5" customHeight="1" x14ac:dyDescent="0.2">
      <c r="A2" s="204" t="s">
        <v>281</v>
      </c>
      <c r="B2" s="205"/>
      <c r="C2" s="205"/>
      <c r="D2" s="205"/>
      <c r="E2" s="205"/>
      <c r="F2" s="205"/>
      <c r="G2" s="205"/>
      <c r="H2" s="206"/>
    </row>
    <row r="3" spans="1:8" ht="24" customHeight="1" x14ac:dyDescent="0.2">
      <c r="A3" s="207" t="s">
        <v>0</v>
      </c>
      <c r="B3" s="208" t="s">
        <v>1</v>
      </c>
      <c r="C3" s="209" t="s">
        <v>2</v>
      </c>
      <c r="D3" s="209"/>
      <c r="E3" s="209" t="s">
        <v>3</v>
      </c>
      <c r="F3" s="209"/>
      <c r="G3" s="209" t="s">
        <v>4</v>
      </c>
      <c r="H3" s="209"/>
    </row>
    <row r="4" spans="1:8" ht="18" customHeight="1" x14ac:dyDescent="0.2">
      <c r="A4" s="207"/>
      <c r="B4" s="208"/>
      <c r="C4" s="2" t="s">
        <v>5</v>
      </c>
      <c r="D4" s="2" t="s">
        <v>6</v>
      </c>
      <c r="E4" s="27" t="s">
        <v>5</v>
      </c>
      <c r="F4" s="23" t="s">
        <v>6</v>
      </c>
      <c r="G4" s="2" t="s">
        <v>5</v>
      </c>
      <c r="H4" s="2" t="s">
        <v>6</v>
      </c>
    </row>
    <row r="5" spans="1:8" x14ac:dyDescent="0.2">
      <c r="A5" s="62" t="s">
        <v>20</v>
      </c>
      <c r="B5" s="62" t="s">
        <v>21</v>
      </c>
      <c r="C5" s="65">
        <v>1788</v>
      </c>
      <c r="D5" s="64">
        <v>101174746</v>
      </c>
      <c r="E5" s="65">
        <v>-290</v>
      </c>
      <c r="F5" s="64">
        <v>-5207006</v>
      </c>
      <c r="G5" s="65">
        <v>1498</v>
      </c>
      <c r="H5" s="64">
        <v>95967740</v>
      </c>
    </row>
    <row r="6" spans="1:8" ht="11.25" customHeight="1" outlineLevel="1" x14ac:dyDescent="0.2">
      <c r="A6" s="66"/>
      <c r="B6" s="67" t="s">
        <v>279</v>
      </c>
      <c r="C6" s="70">
        <v>1788</v>
      </c>
      <c r="D6" s="69">
        <v>101174746</v>
      </c>
      <c r="E6" s="70">
        <v>-290</v>
      </c>
      <c r="F6" s="69">
        <v>-5207006</v>
      </c>
      <c r="G6" s="71">
        <v>1498</v>
      </c>
      <c r="H6" s="72">
        <v>95967740</v>
      </c>
    </row>
    <row r="7" spans="1:8" outlineLevel="2" x14ac:dyDescent="0.2">
      <c r="A7" s="73"/>
      <c r="B7" s="67" t="s">
        <v>13</v>
      </c>
      <c r="C7" s="68">
        <v>447</v>
      </c>
      <c r="D7" s="69">
        <v>25293688</v>
      </c>
      <c r="E7" s="68">
        <v>-290</v>
      </c>
      <c r="F7" s="69">
        <v>-5207006</v>
      </c>
      <c r="G7" s="71">
        <v>157</v>
      </c>
      <c r="H7" s="72">
        <v>20086682</v>
      </c>
    </row>
    <row r="8" spans="1:8" outlineLevel="2" x14ac:dyDescent="0.2">
      <c r="A8" s="73"/>
      <c r="B8" s="67" t="s">
        <v>7</v>
      </c>
      <c r="C8" s="68">
        <v>447</v>
      </c>
      <c r="D8" s="69">
        <v>25293688</v>
      </c>
      <c r="E8" s="68">
        <v>0</v>
      </c>
      <c r="F8" s="69">
        <v>0</v>
      </c>
      <c r="G8" s="71">
        <v>447</v>
      </c>
      <c r="H8" s="72">
        <v>25293688</v>
      </c>
    </row>
    <row r="9" spans="1:8" outlineLevel="2" x14ac:dyDescent="0.2">
      <c r="A9" s="73"/>
      <c r="B9" s="67" t="s">
        <v>8</v>
      </c>
      <c r="C9" s="68">
        <v>447</v>
      </c>
      <c r="D9" s="69">
        <v>25293688</v>
      </c>
      <c r="E9" s="68">
        <v>0</v>
      </c>
      <c r="F9" s="69">
        <v>0</v>
      </c>
      <c r="G9" s="71">
        <v>447</v>
      </c>
      <c r="H9" s="72">
        <v>25293688</v>
      </c>
    </row>
    <row r="10" spans="1:8" outlineLevel="2" x14ac:dyDescent="0.2">
      <c r="A10" s="73"/>
      <c r="B10" s="67" t="s">
        <v>9</v>
      </c>
      <c r="C10" s="68">
        <v>447</v>
      </c>
      <c r="D10" s="69">
        <v>25293682</v>
      </c>
      <c r="E10" s="68">
        <v>0</v>
      </c>
      <c r="F10" s="69">
        <v>0</v>
      </c>
      <c r="G10" s="71">
        <v>447</v>
      </c>
      <c r="H10" s="72">
        <v>25293682</v>
      </c>
    </row>
    <row r="11" spans="1:8" x14ac:dyDescent="0.2">
      <c r="A11" s="62" t="s">
        <v>133</v>
      </c>
      <c r="B11" s="62" t="s">
        <v>134</v>
      </c>
      <c r="C11" s="63">
        <v>330</v>
      </c>
      <c r="D11" s="64">
        <v>5792994</v>
      </c>
      <c r="E11" s="65">
        <v>290</v>
      </c>
      <c r="F11" s="64">
        <v>5207006</v>
      </c>
      <c r="G11" s="65">
        <v>620</v>
      </c>
      <c r="H11" s="64">
        <v>11000000</v>
      </c>
    </row>
    <row r="12" spans="1:8" ht="11.25" customHeight="1" outlineLevel="1" x14ac:dyDescent="0.2">
      <c r="A12" s="66"/>
      <c r="B12" s="67" t="s">
        <v>279</v>
      </c>
      <c r="C12" s="68">
        <v>330</v>
      </c>
      <c r="D12" s="69">
        <v>5792994</v>
      </c>
      <c r="E12" s="70">
        <v>290</v>
      </c>
      <c r="F12" s="69">
        <v>5207006</v>
      </c>
      <c r="G12" s="71">
        <v>620</v>
      </c>
      <c r="H12" s="72">
        <v>11000000</v>
      </c>
    </row>
    <row r="13" spans="1:8" outlineLevel="2" x14ac:dyDescent="0.2">
      <c r="A13" s="73"/>
      <c r="B13" s="67" t="s">
        <v>13</v>
      </c>
      <c r="C13" s="68">
        <v>83</v>
      </c>
      <c r="D13" s="69">
        <v>1448249</v>
      </c>
      <c r="E13" s="68">
        <v>82</v>
      </c>
      <c r="F13" s="69">
        <v>1235715.29</v>
      </c>
      <c r="G13" s="71">
        <v>165</v>
      </c>
      <c r="H13" s="72">
        <v>2683964.29</v>
      </c>
    </row>
    <row r="14" spans="1:8" outlineLevel="2" x14ac:dyDescent="0.2">
      <c r="A14" s="73"/>
      <c r="B14" s="67" t="s">
        <v>7</v>
      </c>
      <c r="C14" s="68">
        <v>83</v>
      </c>
      <c r="D14" s="69">
        <v>1448249</v>
      </c>
      <c r="E14" s="68">
        <v>56</v>
      </c>
      <c r="F14" s="69">
        <v>978277.5</v>
      </c>
      <c r="G14" s="71">
        <v>139</v>
      </c>
      <c r="H14" s="72">
        <v>2426526.5</v>
      </c>
    </row>
    <row r="15" spans="1:8" outlineLevel="2" x14ac:dyDescent="0.2">
      <c r="A15" s="73"/>
      <c r="B15" s="67" t="s">
        <v>8</v>
      </c>
      <c r="C15" s="68">
        <v>83</v>
      </c>
      <c r="D15" s="69">
        <v>1448249</v>
      </c>
      <c r="E15" s="68">
        <v>76</v>
      </c>
      <c r="F15" s="69">
        <v>1496507.21</v>
      </c>
      <c r="G15" s="71">
        <v>159</v>
      </c>
      <c r="H15" s="72">
        <v>2944756.21</v>
      </c>
    </row>
    <row r="16" spans="1:8" outlineLevel="2" x14ac:dyDescent="0.2">
      <c r="A16" s="73"/>
      <c r="B16" s="67" t="s">
        <v>9</v>
      </c>
      <c r="C16" s="68">
        <v>81</v>
      </c>
      <c r="D16" s="69">
        <v>1448247</v>
      </c>
      <c r="E16" s="68">
        <v>76</v>
      </c>
      <c r="F16" s="69">
        <v>1496506</v>
      </c>
      <c r="G16" s="71">
        <v>157</v>
      </c>
      <c r="H16" s="72">
        <v>2944753</v>
      </c>
    </row>
    <row r="17" spans="1:8" x14ac:dyDescent="0.2">
      <c r="A17" s="62" t="s">
        <v>137</v>
      </c>
      <c r="B17" s="62" t="s">
        <v>138</v>
      </c>
      <c r="C17" s="65">
        <v>4138</v>
      </c>
      <c r="D17" s="64">
        <v>58486053.100000001</v>
      </c>
      <c r="E17" s="65">
        <v>0</v>
      </c>
      <c r="F17" s="64">
        <v>0</v>
      </c>
      <c r="G17" s="65">
        <v>4138</v>
      </c>
      <c r="H17" s="64">
        <v>58486053.100000001</v>
      </c>
    </row>
    <row r="18" spans="1:8" ht="11.25" customHeight="1" outlineLevel="1" x14ac:dyDescent="0.2">
      <c r="A18" s="66"/>
      <c r="B18" s="67" t="s">
        <v>279</v>
      </c>
      <c r="C18" s="70">
        <v>4138</v>
      </c>
      <c r="D18" s="69">
        <v>58486053.100000001</v>
      </c>
      <c r="E18" s="70">
        <v>0</v>
      </c>
      <c r="F18" s="69">
        <v>0</v>
      </c>
      <c r="G18" s="71">
        <v>4138</v>
      </c>
      <c r="H18" s="72">
        <v>58486053.100000001</v>
      </c>
    </row>
    <row r="19" spans="1:8" outlineLevel="2" x14ac:dyDescent="0.2">
      <c r="A19" s="73"/>
      <c r="B19" s="67" t="s">
        <v>13</v>
      </c>
      <c r="C19" s="68">
        <v>932</v>
      </c>
      <c r="D19" s="69">
        <v>16330777.67</v>
      </c>
      <c r="E19" s="68">
        <v>-1</v>
      </c>
      <c r="F19" s="69">
        <v>-13797.76</v>
      </c>
      <c r="G19" s="71">
        <v>931</v>
      </c>
      <c r="H19" s="72">
        <v>16316979.91</v>
      </c>
    </row>
    <row r="20" spans="1:8" outlineLevel="2" x14ac:dyDescent="0.2">
      <c r="A20" s="73"/>
      <c r="B20" s="67" t="s">
        <v>7</v>
      </c>
      <c r="C20" s="68">
        <v>932</v>
      </c>
      <c r="D20" s="69">
        <v>11703911.140000001</v>
      </c>
      <c r="E20" s="68">
        <v>153</v>
      </c>
      <c r="F20" s="69">
        <v>2168477</v>
      </c>
      <c r="G20" s="71">
        <v>1085</v>
      </c>
      <c r="H20" s="72">
        <v>13872388.140000001</v>
      </c>
    </row>
    <row r="21" spans="1:8" outlineLevel="2" x14ac:dyDescent="0.2">
      <c r="A21" s="73"/>
      <c r="B21" s="67" t="s">
        <v>8</v>
      </c>
      <c r="C21" s="70">
        <v>1137</v>
      </c>
      <c r="D21" s="69">
        <v>15225684.140000001</v>
      </c>
      <c r="E21" s="68">
        <v>-330</v>
      </c>
      <c r="F21" s="69">
        <v>-4671013.24</v>
      </c>
      <c r="G21" s="71">
        <v>807</v>
      </c>
      <c r="H21" s="72">
        <v>10554670.9</v>
      </c>
    </row>
    <row r="22" spans="1:8" outlineLevel="2" x14ac:dyDescent="0.2">
      <c r="A22" s="73"/>
      <c r="B22" s="67" t="s">
        <v>9</v>
      </c>
      <c r="C22" s="70">
        <v>1137</v>
      </c>
      <c r="D22" s="69">
        <v>15225680.15</v>
      </c>
      <c r="E22" s="68">
        <v>178</v>
      </c>
      <c r="F22" s="69">
        <v>2516334</v>
      </c>
      <c r="G22" s="71">
        <v>1315</v>
      </c>
      <c r="H22" s="72">
        <v>17742014.149999999</v>
      </c>
    </row>
    <row r="23" spans="1:8" ht="22.5" x14ac:dyDescent="0.2">
      <c r="A23" s="62" t="s">
        <v>121</v>
      </c>
      <c r="B23" s="62" t="s">
        <v>122</v>
      </c>
      <c r="C23" s="65">
        <v>1778</v>
      </c>
      <c r="D23" s="64">
        <v>20421893.579999998</v>
      </c>
      <c r="E23" s="65">
        <v>0</v>
      </c>
      <c r="F23" s="64">
        <v>0</v>
      </c>
      <c r="G23" s="65">
        <v>1778</v>
      </c>
      <c r="H23" s="64">
        <v>20421893.579999998</v>
      </c>
    </row>
    <row r="24" spans="1:8" ht="11.25" customHeight="1" outlineLevel="1" x14ac:dyDescent="0.2">
      <c r="A24" s="66"/>
      <c r="B24" s="67" t="s">
        <v>279</v>
      </c>
      <c r="C24" s="70">
        <v>1778</v>
      </c>
      <c r="D24" s="69">
        <v>20421893.579999998</v>
      </c>
      <c r="E24" s="70">
        <v>0</v>
      </c>
      <c r="F24" s="69">
        <v>0</v>
      </c>
      <c r="G24" s="71">
        <v>1778</v>
      </c>
      <c r="H24" s="72">
        <v>20421893.579999998</v>
      </c>
    </row>
    <row r="25" spans="1:8" outlineLevel="2" x14ac:dyDescent="0.2">
      <c r="A25" s="73"/>
      <c r="B25" s="67" t="s">
        <v>7</v>
      </c>
      <c r="C25" s="68">
        <v>153</v>
      </c>
      <c r="D25" s="69">
        <v>1793154.65</v>
      </c>
      <c r="E25" s="68">
        <v>292</v>
      </c>
      <c r="F25" s="69">
        <v>3312318.75</v>
      </c>
      <c r="G25" s="71">
        <v>445</v>
      </c>
      <c r="H25" s="72">
        <v>5105473.4000000004</v>
      </c>
    </row>
    <row r="26" spans="1:8" outlineLevel="2" x14ac:dyDescent="0.2">
      <c r="A26" s="73"/>
      <c r="B26" s="67" t="s">
        <v>8</v>
      </c>
      <c r="C26" s="68">
        <v>813</v>
      </c>
      <c r="D26" s="69">
        <v>9314369.9700000007</v>
      </c>
      <c r="E26" s="68">
        <v>-147</v>
      </c>
      <c r="F26" s="69">
        <v>-1656159.87</v>
      </c>
      <c r="G26" s="71">
        <v>666</v>
      </c>
      <c r="H26" s="72">
        <v>7658210.0999999996</v>
      </c>
    </row>
    <row r="27" spans="1:8" outlineLevel="2" x14ac:dyDescent="0.2">
      <c r="A27" s="73"/>
      <c r="B27" s="67" t="s">
        <v>9</v>
      </c>
      <c r="C27" s="68">
        <v>812</v>
      </c>
      <c r="D27" s="69">
        <v>9314368.9600000009</v>
      </c>
      <c r="E27" s="68">
        <v>-145</v>
      </c>
      <c r="F27" s="69">
        <v>-1656158.88</v>
      </c>
      <c r="G27" s="71">
        <v>667</v>
      </c>
      <c r="H27" s="72">
        <v>7658210.0800000001</v>
      </c>
    </row>
    <row r="28" spans="1:8" x14ac:dyDescent="0.2">
      <c r="A28" s="138"/>
      <c r="B28" s="138" t="s">
        <v>280</v>
      </c>
      <c r="C28" s="139">
        <v>8034</v>
      </c>
      <c r="D28" s="140">
        <v>185875686.68000001</v>
      </c>
      <c r="E28" s="139">
        <v>0</v>
      </c>
      <c r="F28" s="140">
        <v>0</v>
      </c>
      <c r="G28" s="139">
        <v>8034</v>
      </c>
      <c r="H28" s="140">
        <v>185875686.68000001</v>
      </c>
    </row>
  </sheetData>
  <autoFilter ref="B1:B28"/>
  <mergeCells count="7"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5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6"/>
  <sheetViews>
    <sheetView view="pageBreakPreview" zoomScaleNormal="100" zoomScaleSheetLayoutView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RowHeight="12" x14ac:dyDescent="0.2"/>
  <cols>
    <col min="1" max="1" width="54.33203125" customWidth="1"/>
    <col min="2" max="2" width="18" customWidth="1"/>
    <col min="3" max="3" width="17" customWidth="1"/>
    <col min="4" max="4" width="17.83203125" customWidth="1"/>
    <col min="5" max="256" width="10.6640625" customWidth="1"/>
    <col min="257" max="257" width="54.33203125" customWidth="1"/>
    <col min="258" max="258" width="18" customWidth="1"/>
    <col min="259" max="259" width="17" customWidth="1"/>
    <col min="260" max="260" width="17.83203125" customWidth="1"/>
    <col min="261" max="512" width="10.6640625" customWidth="1"/>
    <col min="513" max="513" width="54.33203125" customWidth="1"/>
    <col min="514" max="514" width="18" customWidth="1"/>
    <col min="515" max="515" width="17" customWidth="1"/>
    <col min="516" max="516" width="17.83203125" customWidth="1"/>
    <col min="517" max="768" width="10.6640625" customWidth="1"/>
    <col min="769" max="769" width="54.33203125" customWidth="1"/>
    <col min="770" max="770" width="18" customWidth="1"/>
    <col min="771" max="771" width="17" customWidth="1"/>
    <col min="772" max="772" width="17.83203125" customWidth="1"/>
    <col min="773" max="1024" width="10.6640625" customWidth="1"/>
    <col min="1025" max="1025" width="54.33203125" customWidth="1"/>
    <col min="1026" max="1026" width="18" customWidth="1"/>
    <col min="1027" max="1027" width="17" customWidth="1"/>
    <col min="1028" max="1028" width="17.83203125" customWidth="1"/>
    <col min="1029" max="1280" width="10.6640625" customWidth="1"/>
    <col min="1281" max="1281" width="54.33203125" customWidth="1"/>
    <col min="1282" max="1282" width="18" customWidth="1"/>
    <col min="1283" max="1283" width="17" customWidth="1"/>
    <col min="1284" max="1284" width="17.83203125" customWidth="1"/>
    <col min="1285" max="1536" width="10.6640625" customWidth="1"/>
    <col min="1537" max="1537" width="54.33203125" customWidth="1"/>
    <col min="1538" max="1538" width="18" customWidth="1"/>
    <col min="1539" max="1539" width="17" customWidth="1"/>
    <col min="1540" max="1540" width="17.83203125" customWidth="1"/>
    <col min="1541" max="1792" width="10.6640625" customWidth="1"/>
    <col min="1793" max="1793" width="54.33203125" customWidth="1"/>
    <col min="1794" max="1794" width="18" customWidth="1"/>
    <col min="1795" max="1795" width="17" customWidth="1"/>
    <col min="1796" max="1796" width="17.83203125" customWidth="1"/>
    <col min="1797" max="2048" width="10.6640625" customWidth="1"/>
    <col min="2049" max="2049" width="54.33203125" customWidth="1"/>
    <col min="2050" max="2050" width="18" customWidth="1"/>
    <col min="2051" max="2051" width="17" customWidth="1"/>
    <col min="2052" max="2052" width="17.83203125" customWidth="1"/>
    <col min="2053" max="2304" width="10.6640625" customWidth="1"/>
    <col min="2305" max="2305" width="54.33203125" customWidth="1"/>
    <col min="2306" max="2306" width="18" customWidth="1"/>
    <col min="2307" max="2307" width="17" customWidth="1"/>
    <col min="2308" max="2308" width="17.83203125" customWidth="1"/>
    <col min="2309" max="2560" width="10.6640625" customWidth="1"/>
    <col min="2561" max="2561" width="54.33203125" customWidth="1"/>
    <col min="2562" max="2562" width="18" customWidth="1"/>
    <col min="2563" max="2563" width="17" customWidth="1"/>
    <col min="2564" max="2564" width="17.83203125" customWidth="1"/>
    <col min="2565" max="2816" width="10.6640625" customWidth="1"/>
    <col min="2817" max="2817" width="54.33203125" customWidth="1"/>
    <col min="2818" max="2818" width="18" customWidth="1"/>
    <col min="2819" max="2819" width="17" customWidth="1"/>
    <col min="2820" max="2820" width="17.83203125" customWidth="1"/>
    <col min="2821" max="3072" width="10.6640625" customWidth="1"/>
    <col min="3073" max="3073" width="54.33203125" customWidth="1"/>
    <col min="3074" max="3074" width="18" customWidth="1"/>
    <col min="3075" max="3075" width="17" customWidth="1"/>
    <col min="3076" max="3076" width="17.83203125" customWidth="1"/>
    <col min="3077" max="3328" width="10.6640625" customWidth="1"/>
    <col min="3329" max="3329" width="54.33203125" customWidth="1"/>
    <col min="3330" max="3330" width="18" customWidth="1"/>
    <col min="3331" max="3331" width="17" customWidth="1"/>
    <col min="3332" max="3332" width="17.83203125" customWidth="1"/>
    <col min="3333" max="3584" width="10.6640625" customWidth="1"/>
    <col min="3585" max="3585" width="54.33203125" customWidth="1"/>
    <col min="3586" max="3586" width="18" customWidth="1"/>
    <col min="3587" max="3587" width="17" customWidth="1"/>
    <col min="3588" max="3588" width="17.83203125" customWidth="1"/>
    <col min="3589" max="3840" width="10.6640625" customWidth="1"/>
    <col min="3841" max="3841" width="54.33203125" customWidth="1"/>
    <col min="3842" max="3842" width="18" customWidth="1"/>
    <col min="3843" max="3843" width="17" customWidth="1"/>
    <col min="3844" max="3844" width="17.83203125" customWidth="1"/>
    <col min="3845" max="4096" width="10.6640625" customWidth="1"/>
    <col min="4097" max="4097" width="54.33203125" customWidth="1"/>
    <col min="4098" max="4098" width="18" customWidth="1"/>
    <col min="4099" max="4099" width="17" customWidth="1"/>
    <col min="4100" max="4100" width="17.83203125" customWidth="1"/>
    <col min="4101" max="4352" width="10.6640625" customWidth="1"/>
    <col min="4353" max="4353" width="54.33203125" customWidth="1"/>
    <col min="4354" max="4354" width="18" customWidth="1"/>
    <col min="4355" max="4355" width="17" customWidth="1"/>
    <col min="4356" max="4356" width="17.83203125" customWidth="1"/>
    <col min="4357" max="4608" width="10.6640625" customWidth="1"/>
    <col min="4609" max="4609" width="54.33203125" customWidth="1"/>
    <col min="4610" max="4610" width="18" customWidth="1"/>
    <col min="4611" max="4611" width="17" customWidth="1"/>
    <col min="4612" max="4612" width="17.83203125" customWidth="1"/>
    <col min="4613" max="4864" width="10.6640625" customWidth="1"/>
    <col min="4865" max="4865" width="54.33203125" customWidth="1"/>
    <col min="4866" max="4866" width="18" customWidth="1"/>
    <col min="4867" max="4867" width="17" customWidth="1"/>
    <col min="4868" max="4868" width="17.83203125" customWidth="1"/>
    <col min="4869" max="5120" width="10.6640625" customWidth="1"/>
    <col min="5121" max="5121" width="54.33203125" customWidth="1"/>
    <col min="5122" max="5122" width="18" customWidth="1"/>
    <col min="5123" max="5123" width="17" customWidth="1"/>
    <col min="5124" max="5124" width="17.83203125" customWidth="1"/>
    <col min="5125" max="5376" width="10.6640625" customWidth="1"/>
    <col min="5377" max="5377" width="54.33203125" customWidth="1"/>
    <col min="5378" max="5378" width="18" customWidth="1"/>
    <col min="5379" max="5379" width="17" customWidth="1"/>
    <col min="5380" max="5380" width="17.83203125" customWidth="1"/>
    <col min="5381" max="5632" width="10.6640625" customWidth="1"/>
    <col min="5633" max="5633" width="54.33203125" customWidth="1"/>
    <col min="5634" max="5634" width="18" customWidth="1"/>
    <col min="5635" max="5635" width="17" customWidth="1"/>
    <col min="5636" max="5636" width="17.83203125" customWidth="1"/>
    <col min="5637" max="5888" width="10.6640625" customWidth="1"/>
    <col min="5889" max="5889" width="54.33203125" customWidth="1"/>
    <col min="5890" max="5890" width="18" customWidth="1"/>
    <col min="5891" max="5891" width="17" customWidth="1"/>
    <col min="5892" max="5892" width="17.83203125" customWidth="1"/>
    <col min="5893" max="6144" width="10.6640625" customWidth="1"/>
    <col min="6145" max="6145" width="54.33203125" customWidth="1"/>
    <col min="6146" max="6146" width="18" customWidth="1"/>
    <col min="6147" max="6147" width="17" customWidth="1"/>
    <col min="6148" max="6148" width="17.83203125" customWidth="1"/>
    <col min="6149" max="6400" width="10.6640625" customWidth="1"/>
    <col min="6401" max="6401" width="54.33203125" customWidth="1"/>
    <col min="6402" max="6402" width="18" customWidth="1"/>
    <col min="6403" max="6403" width="17" customWidth="1"/>
    <col min="6404" max="6404" width="17.83203125" customWidth="1"/>
    <col min="6405" max="6656" width="10.6640625" customWidth="1"/>
    <col min="6657" max="6657" width="54.33203125" customWidth="1"/>
    <col min="6658" max="6658" width="18" customWidth="1"/>
    <col min="6659" max="6659" width="17" customWidth="1"/>
    <col min="6660" max="6660" width="17.83203125" customWidth="1"/>
    <col min="6661" max="6912" width="10.6640625" customWidth="1"/>
    <col min="6913" max="6913" width="54.33203125" customWidth="1"/>
    <col min="6914" max="6914" width="18" customWidth="1"/>
    <col min="6915" max="6915" width="17" customWidth="1"/>
    <col min="6916" max="6916" width="17.83203125" customWidth="1"/>
    <col min="6917" max="7168" width="10.6640625" customWidth="1"/>
    <col min="7169" max="7169" width="54.33203125" customWidth="1"/>
    <col min="7170" max="7170" width="18" customWidth="1"/>
    <col min="7171" max="7171" width="17" customWidth="1"/>
    <col min="7172" max="7172" width="17.83203125" customWidth="1"/>
    <col min="7173" max="7424" width="10.6640625" customWidth="1"/>
    <col min="7425" max="7425" width="54.33203125" customWidth="1"/>
    <col min="7426" max="7426" width="18" customWidth="1"/>
    <col min="7427" max="7427" width="17" customWidth="1"/>
    <col min="7428" max="7428" width="17.83203125" customWidth="1"/>
    <col min="7429" max="7680" width="10.6640625" customWidth="1"/>
    <col min="7681" max="7681" width="54.33203125" customWidth="1"/>
    <col min="7682" max="7682" width="18" customWidth="1"/>
    <col min="7683" max="7683" width="17" customWidth="1"/>
    <col min="7684" max="7684" width="17.83203125" customWidth="1"/>
    <col min="7685" max="7936" width="10.6640625" customWidth="1"/>
    <col min="7937" max="7937" width="54.33203125" customWidth="1"/>
    <col min="7938" max="7938" width="18" customWidth="1"/>
    <col min="7939" max="7939" width="17" customWidth="1"/>
    <col min="7940" max="7940" width="17.83203125" customWidth="1"/>
    <col min="7941" max="8192" width="10.6640625" customWidth="1"/>
    <col min="8193" max="8193" width="54.33203125" customWidth="1"/>
    <col min="8194" max="8194" width="18" customWidth="1"/>
    <col min="8195" max="8195" width="17" customWidth="1"/>
    <col min="8196" max="8196" width="17.83203125" customWidth="1"/>
    <col min="8197" max="8448" width="10.6640625" customWidth="1"/>
    <col min="8449" max="8449" width="54.33203125" customWidth="1"/>
    <col min="8450" max="8450" width="18" customWidth="1"/>
    <col min="8451" max="8451" width="17" customWidth="1"/>
    <col min="8452" max="8452" width="17.83203125" customWidth="1"/>
    <col min="8453" max="8704" width="10.6640625" customWidth="1"/>
    <col min="8705" max="8705" width="54.33203125" customWidth="1"/>
    <col min="8706" max="8706" width="18" customWidth="1"/>
    <col min="8707" max="8707" width="17" customWidth="1"/>
    <col min="8708" max="8708" width="17.83203125" customWidth="1"/>
    <col min="8709" max="8960" width="10.6640625" customWidth="1"/>
    <col min="8961" max="8961" width="54.33203125" customWidth="1"/>
    <col min="8962" max="8962" width="18" customWidth="1"/>
    <col min="8963" max="8963" width="17" customWidth="1"/>
    <col min="8964" max="8964" width="17.83203125" customWidth="1"/>
    <col min="8965" max="9216" width="10.6640625" customWidth="1"/>
    <col min="9217" max="9217" width="54.33203125" customWidth="1"/>
    <col min="9218" max="9218" width="18" customWidth="1"/>
    <col min="9219" max="9219" width="17" customWidth="1"/>
    <col min="9220" max="9220" width="17.83203125" customWidth="1"/>
    <col min="9221" max="9472" width="10.6640625" customWidth="1"/>
    <col min="9473" max="9473" width="54.33203125" customWidth="1"/>
    <col min="9474" max="9474" width="18" customWidth="1"/>
    <col min="9475" max="9475" width="17" customWidth="1"/>
    <col min="9476" max="9476" width="17.83203125" customWidth="1"/>
    <col min="9477" max="9728" width="10.6640625" customWidth="1"/>
    <col min="9729" max="9729" width="54.33203125" customWidth="1"/>
    <col min="9730" max="9730" width="18" customWidth="1"/>
    <col min="9731" max="9731" width="17" customWidth="1"/>
    <col min="9732" max="9732" width="17.83203125" customWidth="1"/>
    <col min="9733" max="9984" width="10.6640625" customWidth="1"/>
    <col min="9985" max="9985" width="54.33203125" customWidth="1"/>
    <col min="9986" max="9986" width="18" customWidth="1"/>
    <col min="9987" max="9987" width="17" customWidth="1"/>
    <col min="9988" max="9988" width="17.83203125" customWidth="1"/>
    <col min="9989" max="10240" width="10.6640625" customWidth="1"/>
    <col min="10241" max="10241" width="54.33203125" customWidth="1"/>
    <col min="10242" max="10242" width="18" customWidth="1"/>
    <col min="10243" max="10243" width="17" customWidth="1"/>
    <col min="10244" max="10244" width="17.83203125" customWidth="1"/>
    <col min="10245" max="10496" width="10.6640625" customWidth="1"/>
    <col min="10497" max="10497" width="54.33203125" customWidth="1"/>
    <col min="10498" max="10498" width="18" customWidth="1"/>
    <col min="10499" max="10499" width="17" customWidth="1"/>
    <col min="10500" max="10500" width="17.83203125" customWidth="1"/>
    <col min="10501" max="10752" width="10.6640625" customWidth="1"/>
    <col min="10753" max="10753" width="54.33203125" customWidth="1"/>
    <col min="10754" max="10754" width="18" customWidth="1"/>
    <col min="10755" max="10755" width="17" customWidth="1"/>
    <col min="10756" max="10756" width="17.83203125" customWidth="1"/>
    <col min="10757" max="11008" width="10.6640625" customWidth="1"/>
    <col min="11009" max="11009" width="54.33203125" customWidth="1"/>
    <col min="11010" max="11010" width="18" customWidth="1"/>
    <col min="11011" max="11011" width="17" customWidth="1"/>
    <col min="11012" max="11012" width="17.83203125" customWidth="1"/>
    <col min="11013" max="11264" width="10.6640625" customWidth="1"/>
    <col min="11265" max="11265" width="54.33203125" customWidth="1"/>
    <col min="11266" max="11266" width="18" customWidth="1"/>
    <col min="11267" max="11267" width="17" customWidth="1"/>
    <col min="11268" max="11268" width="17.83203125" customWidth="1"/>
    <col min="11269" max="11520" width="10.6640625" customWidth="1"/>
    <col min="11521" max="11521" width="54.33203125" customWidth="1"/>
    <col min="11522" max="11522" width="18" customWidth="1"/>
    <col min="11523" max="11523" width="17" customWidth="1"/>
    <col min="11524" max="11524" width="17.83203125" customWidth="1"/>
    <col min="11525" max="11776" width="10.6640625" customWidth="1"/>
    <col min="11777" max="11777" width="54.33203125" customWidth="1"/>
    <col min="11778" max="11778" width="18" customWidth="1"/>
    <col min="11779" max="11779" width="17" customWidth="1"/>
    <col min="11780" max="11780" width="17.83203125" customWidth="1"/>
    <col min="11781" max="12032" width="10.6640625" customWidth="1"/>
    <col min="12033" max="12033" width="54.33203125" customWidth="1"/>
    <col min="12034" max="12034" width="18" customWidth="1"/>
    <col min="12035" max="12035" width="17" customWidth="1"/>
    <col min="12036" max="12036" width="17.83203125" customWidth="1"/>
    <col min="12037" max="12288" width="10.6640625" customWidth="1"/>
    <col min="12289" max="12289" width="54.33203125" customWidth="1"/>
    <col min="12290" max="12290" width="18" customWidth="1"/>
    <col min="12291" max="12291" width="17" customWidth="1"/>
    <col min="12292" max="12292" width="17.83203125" customWidth="1"/>
    <col min="12293" max="12544" width="10.6640625" customWidth="1"/>
    <col min="12545" max="12545" width="54.33203125" customWidth="1"/>
    <col min="12546" max="12546" width="18" customWidth="1"/>
    <col min="12547" max="12547" width="17" customWidth="1"/>
    <col min="12548" max="12548" width="17.83203125" customWidth="1"/>
    <col min="12549" max="12800" width="10.6640625" customWidth="1"/>
    <col min="12801" max="12801" width="54.33203125" customWidth="1"/>
    <col min="12802" max="12802" width="18" customWidth="1"/>
    <col min="12803" max="12803" width="17" customWidth="1"/>
    <col min="12804" max="12804" width="17.83203125" customWidth="1"/>
    <col min="12805" max="13056" width="10.6640625" customWidth="1"/>
    <col min="13057" max="13057" width="54.33203125" customWidth="1"/>
    <col min="13058" max="13058" width="18" customWidth="1"/>
    <col min="13059" max="13059" width="17" customWidth="1"/>
    <col min="13060" max="13060" width="17.83203125" customWidth="1"/>
    <col min="13061" max="13312" width="10.6640625" customWidth="1"/>
    <col min="13313" max="13313" width="54.33203125" customWidth="1"/>
    <col min="13314" max="13314" width="18" customWidth="1"/>
    <col min="13315" max="13315" width="17" customWidth="1"/>
    <col min="13316" max="13316" width="17.83203125" customWidth="1"/>
    <col min="13317" max="13568" width="10.6640625" customWidth="1"/>
    <col min="13569" max="13569" width="54.33203125" customWidth="1"/>
    <col min="13570" max="13570" width="18" customWidth="1"/>
    <col min="13571" max="13571" width="17" customWidth="1"/>
    <col min="13572" max="13572" width="17.83203125" customWidth="1"/>
    <col min="13573" max="13824" width="10.6640625" customWidth="1"/>
    <col min="13825" max="13825" width="54.33203125" customWidth="1"/>
    <col min="13826" max="13826" width="18" customWidth="1"/>
    <col min="13827" max="13827" width="17" customWidth="1"/>
    <col min="13828" max="13828" width="17.83203125" customWidth="1"/>
    <col min="13829" max="14080" width="10.6640625" customWidth="1"/>
    <col min="14081" max="14081" width="54.33203125" customWidth="1"/>
    <col min="14082" max="14082" width="18" customWidth="1"/>
    <col min="14083" max="14083" width="17" customWidth="1"/>
    <col min="14084" max="14084" width="17.83203125" customWidth="1"/>
    <col min="14085" max="14336" width="10.6640625" customWidth="1"/>
    <col min="14337" max="14337" width="54.33203125" customWidth="1"/>
    <col min="14338" max="14338" width="18" customWidth="1"/>
    <col min="14339" max="14339" width="17" customWidth="1"/>
    <col min="14340" max="14340" width="17.83203125" customWidth="1"/>
    <col min="14341" max="14592" width="10.6640625" customWidth="1"/>
    <col min="14593" max="14593" width="54.33203125" customWidth="1"/>
    <col min="14594" max="14594" width="18" customWidth="1"/>
    <col min="14595" max="14595" width="17" customWidth="1"/>
    <col min="14596" max="14596" width="17.83203125" customWidth="1"/>
    <col min="14597" max="14848" width="10.6640625" customWidth="1"/>
    <col min="14849" max="14849" width="54.33203125" customWidth="1"/>
    <col min="14850" max="14850" width="18" customWidth="1"/>
    <col min="14851" max="14851" width="17" customWidth="1"/>
    <col min="14852" max="14852" width="17.83203125" customWidth="1"/>
    <col min="14853" max="15104" width="10.6640625" customWidth="1"/>
    <col min="15105" max="15105" width="54.33203125" customWidth="1"/>
    <col min="15106" max="15106" width="18" customWidth="1"/>
    <col min="15107" max="15107" width="17" customWidth="1"/>
    <col min="15108" max="15108" width="17.83203125" customWidth="1"/>
    <col min="15109" max="15360" width="10.6640625" customWidth="1"/>
    <col min="15361" max="15361" width="54.33203125" customWidth="1"/>
    <col min="15362" max="15362" width="18" customWidth="1"/>
    <col min="15363" max="15363" width="17" customWidth="1"/>
    <col min="15364" max="15364" width="17.83203125" customWidth="1"/>
    <col min="15365" max="15616" width="10.6640625" customWidth="1"/>
    <col min="15617" max="15617" width="54.33203125" customWidth="1"/>
    <col min="15618" max="15618" width="18" customWidth="1"/>
    <col min="15619" max="15619" width="17" customWidth="1"/>
    <col min="15620" max="15620" width="17.83203125" customWidth="1"/>
    <col min="15621" max="15872" width="10.6640625" customWidth="1"/>
    <col min="15873" max="15873" width="54.33203125" customWidth="1"/>
    <col min="15874" max="15874" width="18" customWidth="1"/>
    <col min="15875" max="15875" width="17" customWidth="1"/>
    <col min="15876" max="15876" width="17.83203125" customWidth="1"/>
    <col min="15877" max="16128" width="10.6640625" customWidth="1"/>
    <col min="16129" max="16129" width="54.33203125" customWidth="1"/>
    <col min="16130" max="16130" width="18" customWidth="1"/>
    <col min="16131" max="16131" width="17" customWidth="1"/>
    <col min="16132" max="16132" width="17.83203125" customWidth="1"/>
    <col min="16133" max="16384" width="10.6640625" customWidth="1"/>
  </cols>
  <sheetData>
    <row r="1" spans="1:4" ht="40.5" customHeight="1" x14ac:dyDescent="0.2">
      <c r="B1" s="253" t="s">
        <v>185</v>
      </c>
      <c r="C1" s="255"/>
      <c r="D1" s="255"/>
    </row>
    <row r="2" spans="1:4" ht="60" customHeight="1" x14ac:dyDescent="0.2">
      <c r="A2" s="254" t="s">
        <v>143</v>
      </c>
      <c r="B2" s="254"/>
      <c r="C2" s="254"/>
      <c r="D2" s="254"/>
    </row>
    <row r="3" spans="1:4" ht="45" x14ac:dyDescent="0.2">
      <c r="A3" s="52" t="s">
        <v>144</v>
      </c>
      <c r="B3" s="53" t="s">
        <v>145</v>
      </c>
      <c r="C3" s="54" t="s">
        <v>146</v>
      </c>
      <c r="D3" s="54" t="s">
        <v>147</v>
      </c>
    </row>
    <row r="4" spans="1:4" x14ac:dyDescent="0.2">
      <c r="A4" s="55" t="s">
        <v>15</v>
      </c>
      <c r="B4" s="56">
        <v>85706</v>
      </c>
      <c r="C4" s="56">
        <v>15455863</v>
      </c>
      <c r="D4" s="56">
        <v>1717318</v>
      </c>
    </row>
    <row r="5" spans="1:4" x14ac:dyDescent="0.2">
      <c r="A5" s="55" t="s">
        <v>112</v>
      </c>
      <c r="B5" s="56">
        <v>6756</v>
      </c>
      <c r="C5" s="56">
        <v>1257973</v>
      </c>
      <c r="D5" s="56">
        <v>139775</v>
      </c>
    </row>
    <row r="6" spans="1:4" x14ac:dyDescent="0.2">
      <c r="A6" s="55" t="s">
        <v>28</v>
      </c>
      <c r="B6" s="56">
        <v>5365</v>
      </c>
      <c r="C6" s="56">
        <v>814528</v>
      </c>
      <c r="D6" s="56">
        <v>90503</v>
      </c>
    </row>
    <row r="7" spans="1:4" x14ac:dyDescent="0.2">
      <c r="A7" s="55" t="s">
        <v>116</v>
      </c>
      <c r="B7" s="56">
        <v>166732</v>
      </c>
      <c r="C7" s="56">
        <v>30390380</v>
      </c>
      <c r="D7" s="56">
        <v>3376709</v>
      </c>
    </row>
    <row r="8" spans="1:4" x14ac:dyDescent="0.2">
      <c r="A8" s="55" t="s">
        <v>118</v>
      </c>
      <c r="B8" s="56">
        <v>164364</v>
      </c>
      <c r="C8" s="56">
        <v>29797824</v>
      </c>
      <c r="D8" s="56">
        <v>3310869</v>
      </c>
    </row>
    <row r="9" spans="1:4" x14ac:dyDescent="0.2">
      <c r="A9" s="55" t="s">
        <v>138</v>
      </c>
      <c r="B9" s="56">
        <v>139630</v>
      </c>
      <c r="C9" s="56">
        <v>72315890</v>
      </c>
      <c r="D9" s="56">
        <v>8035099</v>
      </c>
    </row>
    <row r="10" spans="1:4" x14ac:dyDescent="0.2">
      <c r="A10" s="55" t="s">
        <v>38</v>
      </c>
      <c r="B10" s="56">
        <v>42864</v>
      </c>
      <c r="C10" s="56">
        <v>8023855</v>
      </c>
      <c r="D10" s="56">
        <v>891539</v>
      </c>
    </row>
    <row r="11" spans="1:4" x14ac:dyDescent="0.2">
      <c r="A11" s="55" t="s">
        <v>30</v>
      </c>
      <c r="B11" s="56">
        <v>19165</v>
      </c>
      <c r="C11" s="56">
        <v>3679121</v>
      </c>
      <c r="D11" s="56">
        <v>408791</v>
      </c>
    </row>
    <row r="12" spans="1:4" x14ac:dyDescent="0.2">
      <c r="A12" s="55" t="s">
        <v>34</v>
      </c>
      <c r="B12" s="56">
        <v>77790</v>
      </c>
      <c r="C12" s="56">
        <v>14461679</v>
      </c>
      <c r="D12" s="56">
        <v>1606853</v>
      </c>
    </row>
    <row r="13" spans="1:4" x14ac:dyDescent="0.2">
      <c r="A13" s="55" t="s">
        <v>36</v>
      </c>
      <c r="B13" s="56">
        <v>49084</v>
      </c>
      <c r="C13" s="56">
        <v>24663238</v>
      </c>
      <c r="D13" s="56">
        <v>2740360</v>
      </c>
    </row>
    <row r="14" spans="1:4" ht="24" x14ac:dyDescent="0.2">
      <c r="A14" s="55" t="s">
        <v>108</v>
      </c>
      <c r="B14" s="56">
        <v>68946</v>
      </c>
      <c r="C14" s="56">
        <v>12763226</v>
      </c>
      <c r="D14" s="56">
        <v>1418136</v>
      </c>
    </row>
    <row r="15" spans="1:4" x14ac:dyDescent="0.2">
      <c r="A15" s="55" t="s">
        <v>40</v>
      </c>
      <c r="B15" s="56">
        <v>18631</v>
      </c>
      <c r="C15" s="56">
        <v>9560544</v>
      </c>
      <c r="D15" s="56">
        <v>1062283</v>
      </c>
    </row>
    <row r="16" spans="1:4" x14ac:dyDescent="0.2">
      <c r="A16" s="55" t="s">
        <v>42</v>
      </c>
      <c r="B16" s="56">
        <v>23723</v>
      </c>
      <c r="C16" s="56">
        <v>5656255</v>
      </c>
      <c r="D16" s="56">
        <v>628473</v>
      </c>
    </row>
    <row r="17" spans="1:4" ht="24" x14ac:dyDescent="0.2">
      <c r="A17" s="55" t="s">
        <v>142</v>
      </c>
      <c r="B17" s="56">
        <v>105080</v>
      </c>
      <c r="C17" s="56">
        <v>24242482</v>
      </c>
      <c r="D17" s="56">
        <v>2693609</v>
      </c>
    </row>
    <row r="18" spans="1:4" x14ac:dyDescent="0.2">
      <c r="A18" s="55" t="s">
        <v>44</v>
      </c>
      <c r="B18" s="56">
        <v>25513</v>
      </c>
      <c r="C18" s="56">
        <v>6012139</v>
      </c>
      <c r="D18" s="56">
        <v>668015</v>
      </c>
    </row>
    <row r="19" spans="1:4" x14ac:dyDescent="0.2">
      <c r="A19" s="55" t="s">
        <v>46</v>
      </c>
      <c r="B19" s="56">
        <v>35172</v>
      </c>
      <c r="C19" s="56">
        <v>7818677</v>
      </c>
      <c r="D19" s="56">
        <v>868742</v>
      </c>
    </row>
    <row r="20" spans="1:4" x14ac:dyDescent="0.2">
      <c r="A20" s="55" t="s">
        <v>120</v>
      </c>
      <c r="B20" s="56">
        <v>42720</v>
      </c>
      <c r="C20" s="56">
        <v>9924140</v>
      </c>
      <c r="D20" s="56">
        <v>1102682</v>
      </c>
    </row>
    <row r="21" spans="1:4" x14ac:dyDescent="0.2">
      <c r="A21" s="55" t="s">
        <v>48</v>
      </c>
      <c r="B21" s="56">
        <v>17795</v>
      </c>
      <c r="C21" s="56">
        <v>4102815</v>
      </c>
      <c r="D21" s="56">
        <v>455868</v>
      </c>
    </row>
    <row r="22" spans="1:4" x14ac:dyDescent="0.2">
      <c r="A22" s="55" t="s">
        <v>50</v>
      </c>
      <c r="B22" s="56">
        <v>12911</v>
      </c>
      <c r="C22" s="56">
        <v>2945849</v>
      </c>
      <c r="D22" s="56">
        <v>327317</v>
      </c>
    </row>
    <row r="23" spans="1:4" x14ac:dyDescent="0.2">
      <c r="A23" s="55" t="s">
        <v>52</v>
      </c>
      <c r="B23" s="56">
        <v>16974</v>
      </c>
      <c r="C23" s="56">
        <v>3892817</v>
      </c>
      <c r="D23" s="56">
        <v>432535</v>
      </c>
    </row>
    <row r="24" spans="1:4" x14ac:dyDescent="0.2">
      <c r="A24" s="55" t="s">
        <v>54</v>
      </c>
      <c r="B24" s="56">
        <v>14042</v>
      </c>
      <c r="C24" s="56">
        <v>3245083</v>
      </c>
      <c r="D24" s="56">
        <v>360565</v>
      </c>
    </row>
    <row r="25" spans="1:4" x14ac:dyDescent="0.2">
      <c r="A25" s="55" t="s">
        <v>122</v>
      </c>
      <c r="B25" s="56">
        <v>48432</v>
      </c>
      <c r="C25" s="56">
        <v>11541992</v>
      </c>
      <c r="D25" s="56">
        <v>1282444</v>
      </c>
    </row>
    <row r="26" spans="1:4" x14ac:dyDescent="0.2">
      <c r="A26" s="55" t="s">
        <v>56</v>
      </c>
      <c r="B26" s="56">
        <v>42198</v>
      </c>
      <c r="C26" s="56">
        <v>9457556</v>
      </c>
      <c r="D26" s="56">
        <v>1050840</v>
      </c>
    </row>
    <row r="27" spans="1:4" x14ac:dyDescent="0.2">
      <c r="A27" s="55" t="s">
        <v>148</v>
      </c>
      <c r="B27" s="56">
        <v>12249</v>
      </c>
      <c r="C27" s="56">
        <v>2823293</v>
      </c>
      <c r="D27" s="56">
        <v>313699</v>
      </c>
    </row>
    <row r="28" spans="1:4" x14ac:dyDescent="0.2">
      <c r="A28" s="55" t="s">
        <v>58</v>
      </c>
      <c r="B28" s="56">
        <v>23156</v>
      </c>
      <c r="C28" s="56">
        <v>5442393</v>
      </c>
      <c r="D28" s="56">
        <v>604710</v>
      </c>
    </row>
    <row r="29" spans="1:4" x14ac:dyDescent="0.2">
      <c r="A29" s="55" t="s">
        <v>60</v>
      </c>
      <c r="B29" s="56">
        <v>14372</v>
      </c>
      <c r="C29" s="56">
        <v>3325165</v>
      </c>
      <c r="D29" s="56">
        <v>369463</v>
      </c>
    </row>
    <row r="30" spans="1:4" x14ac:dyDescent="0.2">
      <c r="A30" s="55" t="s">
        <v>62</v>
      </c>
      <c r="B30" s="56">
        <v>36379</v>
      </c>
      <c r="C30" s="56">
        <v>8300172</v>
      </c>
      <c r="D30" s="56">
        <v>922241</v>
      </c>
    </row>
    <row r="31" spans="1:4" x14ac:dyDescent="0.2">
      <c r="A31" s="55" t="s">
        <v>140</v>
      </c>
      <c r="B31" s="56">
        <v>14810</v>
      </c>
      <c r="C31" s="56">
        <v>3421851</v>
      </c>
      <c r="D31" s="56">
        <v>380206</v>
      </c>
    </row>
    <row r="32" spans="1:4" x14ac:dyDescent="0.2">
      <c r="A32" s="55" t="s">
        <v>64</v>
      </c>
      <c r="B32" s="56">
        <v>26332</v>
      </c>
      <c r="C32" s="56">
        <v>5922660</v>
      </c>
      <c r="D32" s="56">
        <v>658073</v>
      </c>
    </row>
    <row r="33" spans="1:4" x14ac:dyDescent="0.2">
      <c r="A33" s="55" t="s">
        <v>66</v>
      </c>
      <c r="B33" s="56">
        <v>30448</v>
      </c>
      <c r="C33" s="56">
        <v>6839965</v>
      </c>
      <c r="D33" s="56">
        <v>759996</v>
      </c>
    </row>
    <row r="34" spans="1:4" x14ac:dyDescent="0.2">
      <c r="A34" s="55" t="s">
        <v>68</v>
      </c>
      <c r="B34" s="56">
        <v>18380</v>
      </c>
      <c r="C34" s="56">
        <v>4293416</v>
      </c>
      <c r="D34" s="56">
        <v>477046</v>
      </c>
    </row>
    <row r="35" spans="1:4" x14ac:dyDescent="0.2">
      <c r="A35" s="55" t="s">
        <v>70</v>
      </c>
      <c r="B35" s="56">
        <v>86178</v>
      </c>
      <c r="C35" s="56">
        <v>20173337</v>
      </c>
      <c r="D35" s="56">
        <v>2241482</v>
      </c>
    </row>
    <row r="36" spans="1:4" x14ac:dyDescent="0.2">
      <c r="A36" s="55" t="s">
        <v>72</v>
      </c>
      <c r="B36" s="56">
        <v>22477</v>
      </c>
      <c r="C36" s="56">
        <v>5063824</v>
      </c>
      <c r="D36" s="56">
        <v>562647</v>
      </c>
    </row>
    <row r="37" spans="1:4" x14ac:dyDescent="0.2">
      <c r="A37" s="55" t="s">
        <v>74</v>
      </c>
      <c r="B37" s="56">
        <v>22652</v>
      </c>
      <c r="C37" s="56">
        <v>5099512</v>
      </c>
      <c r="D37" s="56">
        <v>566612</v>
      </c>
    </row>
    <row r="38" spans="1:4" x14ac:dyDescent="0.2">
      <c r="A38" s="55" t="s">
        <v>76</v>
      </c>
      <c r="B38" s="56">
        <v>23029</v>
      </c>
      <c r="C38" s="56">
        <v>5496369</v>
      </c>
      <c r="D38" s="56">
        <v>610708</v>
      </c>
    </row>
    <row r="39" spans="1:4" x14ac:dyDescent="0.2">
      <c r="A39" s="55" t="s">
        <v>78</v>
      </c>
      <c r="B39" s="56">
        <v>36925</v>
      </c>
      <c r="C39" s="56">
        <v>8483520</v>
      </c>
      <c r="D39" s="56">
        <v>942613</v>
      </c>
    </row>
    <row r="40" spans="1:4" x14ac:dyDescent="0.2">
      <c r="A40" s="55" t="s">
        <v>80</v>
      </c>
      <c r="B40" s="56">
        <v>11280</v>
      </c>
      <c r="C40" s="56">
        <v>2468590</v>
      </c>
      <c r="D40" s="56">
        <v>274288</v>
      </c>
    </row>
    <row r="41" spans="1:4" x14ac:dyDescent="0.2">
      <c r="A41" s="55" t="s">
        <v>124</v>
      </c>
      <c r="B41" s="56">
        <v>63009</v>
      </c>
      <c r="C41" s="56">
        <v>14687345</v>
      </c>
      <c r="D41" s="56">
        <v>1631927</v>
      </c>
    </row>
    <row r="42" spans="1:4" x14ac:dyDescent="0.2">
      <c r="A42" s="55" t="s">
        <v>126</v>
      </c>
      <c r="B42" s="56">
        <v>57771</v>
      </c>
      <c r="C42" s="56">
        <v>13221808</v>
      </c>
      <c r="D42" s="56">
        <v>1469090</v>
      </c>
    </row>
    <row r="43" spans="1:4" x14ac:dyDescent="0.2">
      <c r="A43" s="55" t="s">
        <v>82</v>
      </c>
      <c r="B43" s="56">
        <v>21707</v>
      </c>
      <c r="C43" s="56">
        <v>4927742</v>
      </c>
      <c r="D43" s="56">
        <v>547527</v>
      </c>
    </row>
    <row r="44" spans="1:4" x14ac:dyDescent="0.2">
      <c r="A44" s="55" t="s">
        <v>84</v>
      </c>
      <c r="B44" s="56">
        <v>25177</v>
      </c>
      <c r="C44" s="56">
        <v>6364725</v>
      </c>
      <c r="D44" s="56">
        <v>707192</v>
      </c>
    </row>
    <row r="45" spans="1:4" x14ac:dyDescent="0.2">
      <c r="A45" s="55" t="s">
        <v>86</v>
      </c>
      <c r="B45" s="56">
        <v>17052</v>
      </c>
      <c r="C45" s="56">
        <v>3879642</v>
      </c>
      <c r="D45" s="56">
        <v>431071</v>
      </c>
    </row>
    <row r="46" spans="1:4" x14ac:dyDescent="0.2">
      <c r="A46" s="55" t="s">
        <v>88</v>
      </c>
      <c r="B46" s="56">
        <v>15888</v>
      </c>
      <c r="C46" s="56">
        <v>3739188</v>
      </c>
      <c r="D46" s="56">
        <v>415465</v>
      </c>
    </row>
    <row r="47" spans="1:4" x14ac:dyDescent="0.2">
      <c r="A47" s="55" t="s">
        <v>90</v>
      </c>
      <c r="B47" s="56">
        <v>8282</v>
      </c>
      <c r="C47" s="56">
        <v>1101478</v>
      </c>
      <c r="D47" s="56">
        <v>122386</v>
      </c>
    </row>
    <row r="48" spans="1:4" x14ac:dyDescent="0.2">
      <c r="A48" s="55" t="s">
        <v>92</v>
      </c>
      <c r="B48" s="56">
        <v>15687</v>
      </c>
      <c r="C48" s="56">
        <v>2777879</v>
      </c>
      <c r="D48" s="56">
        <v>308653</v>
      </c>
    </row>
    <row r="49" spans="1:4" x14ac:dyDescent="0.2">
      <c r="A49" s="55" t="s">
        <v>94</v>
      </c>
      <c r="B49" s="56">
        <v>24220</v>
      </c>
      <c r="C49" s="56">
        <v>4340709</v>
      </c>
      <c r="D49" s="56">
        <v>482301</v>
      </c>
    </row>
    <row r="50" spans="1:4" x14ac:dyDescent="0.2">
      <c r="A50" s="55" t="s">
        <v>96</v>
      </c>
      <c r="B50" s="56">
        <v>6445</v>
      </c>
      <c r="C50" s="56">
        <v>1086218</v>
      </c>
      <c r="D50" s="56">
        <v>120691</v>
      </c>
    </row>
    <row r="51" spans="1:4" x14ac:dyDescent="0.2">
      <c r="A51" s="55" t="s">
        <v>98</v>
      </c>
      <c r="B51" s="56">
        <v>4197</v>
      </c>
      <c r="C51" s="56">
        <v>814156</v>
      </c>
      <c r="D51" s="56">
        <v>90462</v>
      </c>
    </row>
    <row r="52" spans="1:4" x14ac:dyDescent="0.2">
      <c r="A52" s="55" t="s">
        <v>100</v>
      </c>
      <c r="B52" s="57">
        <v>254</v>
      </c>
      <c r="C52" s="56">
        <v>46837</v>
      </c>
      <c r="D52" s="56">
        <v>5204</v>
      </c>
    </row>
    <row r="53" spans="1:4" x14ac:dyDescent="0.2">
      <c r="A53" s="55" t="s">
        <v>102</v>
      </c>
      <c r="B53" s="56">
        <v>5276</v>
      </c>
      <c r="C53" s="56">
        <v>669111</v>
      </c>
      <c r="D53" s="56">
        <v>74346</v>
      </c>
    </row>
    <row r="54" spans="1:4" x14ac:dyDescent="0.2">
      <c r="A54" s="55" t="s">
        <v>104</v>
      </c>
      <c r="B54" s="56">
        <v>1650</v>
      </c>
      <c r="C54" s="56">
        <v>333105</v>
      </c>
      <c r="D54" s="56">
        <v>37012</v>
      </c>
    </row>
    <row r="55" spans="1:4" x14ac:dyDescent="0.2">
      <c r="A55" s="55" t="s">
        <v>106</v>
      </c>
      <c r="B55" s="57">
        <v>91</v>
      </c>
      <c r="C55" s="56">
        <v>22673</v>
      </c>
      <c r="D55" s="56">
        <v>2519</v>
      </c>
    </row>
    <row r="56" spans="1:4" x14ac:dyDescent="0.2">
      <c r="A56" s="55" t="s">
        <v>149</v>
      </c>
      <c r="B56" s="56">
        <v>1874966</v>
      </c>
      <c r="C56" s="56">
        <v>457190609</v>
      </c>
      <c r="D56" s="56">
        <v>50798955</v>
      </c>
    </row>
  </sheetData>
  <mergeCells count="2">
    <mergeCell ref="A2:D2"/>
    <mergeCell ref="B1:D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abSelected="1" view="pageBreakPreview" zoomScale="130" zoomScaleNormal="100" zoomScaleSheetLayoutView="130" workbookViewId="0">
      <pane xSplit="2" ySplit="4" topLeftCell="C17" activePane="bottomRight" state="frozen"/>
      <selection pane="topRight" activeCell="C1" sqref="C1"/>
      <selection pane="bottomLeft" activeCell="A5" sqref="A5"/>
      <selection pane="bottomRight" activeCell="E30" sqref="E30"/>
    </sheetView>
  </sheetViews>
  <sheetFormatPr defaultRowHeight="11.25" x14ac:dyDescent="0.2"/>
  <cols>
    <col min="1" max="1" width="12.6640625" style="16" customWidth="1"/>
    <col min="2" max="2" width="36.6640625" style="16" customWidth="1"/>
    <col min="3" max="3" width="13" style="16" customWidth="1"/>
    <col min="4" max="4" width="15.5" style="16" customWidth="1"/>
    <col min="5" max="5" width="12.5" style="29" customWidth="1"/>
    <col min="6" max="6" width="16.1640625" style="25" customWidth="1"/>
    <col min="7" max="7" width="12" style="16" customWidth="1"/>
    <col min="8" max="8" width="18.6640625" style="16" customWidth="1"/>
    <col min="9" max="9" width="11.83203125" style="16" customWidth="1"/>
    <col min="10" max="10" width="11" style="16" customWidth="1"/>
    <col min="11" max="257" width="9.33203125" style="16"/>
    <col min="258" max="258" width="34.1640625" style="16" customWidth="1"/>
    <col min="259" max="259" width="9.33203125" style="16"/>
    <col min="260" max="260" width="13.1640625" style="16" customWidth="1"/>
    <col min="261" max="261" width="9.33203125" style="16"/>
    <col min="262" max="262" width="14.1640625" style="16" customWidth="1"/>
    <col min="263" max="263" width="9.33203125" style="16"/>
    <col min="264" max="264" width="16" style="16" customWidth="1"/>
    <col min="265" max="513" width="9.33203125" style="16"/>
    <col min="514" max="514" width="34.1640625" style="16" customWidth="1"/>
    <col min="515" max="515" width="9.33203125" style="16"/>
    <col min="516" max="516" width="13.1640625" style="16" customWidth="1"/>
    <col min="517" max="517" width="9.33203125" style="16"/>
    <col min="518" max="518" width="14.1640625" style="16" customWidth="1"/>
    <col min="519" max="519" width="9.33203125" style="16"/>
    <col min="520" max="520" width="16" style="16" customWidth="1"/>
    <col min="521" max="769" width="9.33203125" style="16"/>
    <col min="770" max="770" width="34.1640625" style="16" customWidth="1"/>
    <col min="771" max="771" width="9.33203125" style="16"/>
    <col min="772" max="772" width="13.1640625" style="16" customWidth="1"/>
    <col min="773" max="773" width="9.33203125" style="16"/>
    <col min="774" max="774" width="14.1640625" style="16" customWidth="1"/>
    <col min="775" max="775" width="9.33203125" style="16"/>
    <col min="776" max="776" width="16" style="16" customWidth="1"/>
    <col min="777" max="1025" width="9.33203125" style="16"/>
    <col min="1026" max="1026" width="34.1640625" style="16" customWidth="1"/>
    <col min="1027" max="1027" width="9.33203125" style="16"/>
    <col min="1028" max="1028" width="13.1640625" style="16" customWidth="1"/>
    <col min="1029" max="1029" width="9.33203125" style="16"/>
    <col min="1030" max="1030" width="14.1640625" style="16" customWidth="1"/>
    <col min="1031" max="1031" width="9.33203125" style="16"/>
    <col min="1032" max="1032" width="16" style="16" customWidth="1"/>
    <col min="1033" max="1281" width="9.33203125" style="16"/>
    <col min="1282" max="1282" width="34.1640625" style="16" customWidth="1"/>
    <col min="1283" max="1283" width="9.33203125" style="16"/>
    <col min="1284" max="1284" width="13.1640625" style="16" customWidth="1"/>
    <col min="1285" max="1285" width="9.33203125" style="16"/>
    <col min="1286" max="1286" width="14.1640625" style="16" customWidth="1"/>
    <col min="1287" max="1287" width="9.33203125" style="16"/>
    <col min="1288" max="1288" width="16" style="16" customWidth="1"/>
    <col min="1289" max="1537" width="9.33203125" style="16"/>
    <col min="1538" max="1538" width="34.1640625" style="16" customWidth="1"/>
    <col min="1539" max="1539" width="9.33203125" style="16"/>
    <col min="1540" max="1540" width="13.1640625" style="16" customWidth="1"/>
    <col min="1541" max="1541" width="9.33203125" style="16"/>
    <col min="1542" max="1542" width="14.1640625" style="16" customWidth="1"/>
    <col min="1543" max="1543" width="9.33203125" style="16"/>
    <col min="1544" max="1544" width="16" style="16" customWidth="1"/>
    <col min="1545" max="1793" width="9.33203125" style="16"/>
    <col min="1794" max="1794" width="34.1640625" style="16" customWidth="1"/>
    <col min="1795" max="1795" width="9.33203125" style="16"/>
    <col min="1796" max="1796" width="13.1640625" style="16" customWidth="1"/>
    <col min="1797" max="1797" width="9.33203125" style="16"/>
    <col min="1798" max="1798" width="14.1640625" style="16" customWidth="1"/>
    <col min="1799" max="1799" width="9.33203125" style="16"/>
    <col min="1800" max="1800" width="16" style="16" customWidth="1"/>
    <col min="1801" max="2049" width="9.33203125" style="16"/>
    <col min="2050" max="2050" width="34.1640625" style="16" customWidth="1"/>
    <col min="2051" max="2051" width="9.33203125" style="16"/>
    <col min="2052" max="2052" width="13.1640625" style="16" customWidth="1"/>
    <col min="2053" max="2053" width="9.33203125" style="16"/>
    <col min="2054" max="2054" width="14.1640625" style="16" customWidth="1"/>
    <col min="2055" max="2055" width="9.33203125" style="16"/>
    <col min="2056" max="2056" width="16" style="16" customWidth="1"/>
    <col min="2057" max="2305" width="9.33203125" style="16"/>
    <col min="2306" max="2306" width="34.1640625" style="16" customWidth="1"/>
    <col min="2307" max="2307" width="9.33203125" style="16"/>
    <col min="2308" max="2308" width="13.1640625" style="16" customWidth="1"/>
    <col min="2309" max="2309" width="9.33203125" style="16"/>
    <col min="2310" max="2310" width="14.1640625" style="16" customWidth="1"/>
    <col min="2311" max="2311" width="9.33203125" style="16"/>
    <col min="2312" max="2312" width="16" style="16" customWidth="1"/>
    <col min="2313" max="2561" width="9.33203125" style="16"/>
    <col min="2562" max="2562" width="34.1640625" style="16" customWidth="1"/>
    <col min="2563" max="2563" width="9.33203125" style="16"/>
    <col min="2564" max="2564" width="13.1640625" style="16" customWidth="1"/>
    <col min="2565" max="2565" width="9.33203125" style="16"/>
    <col min="2566" max="2566" width="14.1640625" style="16" customWidth="1"/>
    <col min="2567" max="2567" width="9.33203125" style="16"/>
    <col min="2568" max="2568" width="16" style="16" customWidth="1"/>
    <col min="2569" max="2817" width="9.33203125" style="16"/>
    <col min="2818" max="2818" width="34.1640625" style="16" customWidth="1"/>
    <col min="2819" max="2819" width="9.33203125" style="16"/>
    <col min="2820" max="2820" width="13.1640625" style="16" customWidth="1"/>
    <col min="2821" max="2821" width="9.33203125" style="16"/>
    <col min="2822" max="2822" width="14.1640625" style="16" customWidth="1"/>
    <col min="2823" max="2823" width="9.33203125" style="16"/>
    <col min="2824" max="2824" width="16" style="16" customWidth="1"/>
    <col min="2825" max="3073" width="9.33203125" style="16"/>
    <col min="3074" max="3074" width="34.1640625" style="16" customWidth="1"/>
    <col min="3075" max="3075" width="9.33203125" style="16"/>
    <col min="3076" max="3076" width="13.1640625" style="16" customWidth="1"/>
    <col min="3077" max="3077" width="9.33203125" style="16"/>
    <col min="3078" max="3078" width="14.1640625" style="16" customWidth="1"/>
    <col min="3079" max="3079" width="9.33203125" style="16"/>
    <col min="3080" max="3080" width="16" style="16" customWidth="1"/>
    <col min="3081" max="3329" width="9.33203125" style="16"/>
    <col min="3330" max="3330" width="34.1640625" style="16" customWidth="1"/>
    <col min="3331" max="3331" width="9.33203125" style="16"/>
    <col min="3332" max="3332" width="13.1640625" style="16" customWidth="1"/>
    <col min="3333" max="3333" width="9.33203125" style="16"/>
    <col min="3334" max="3334" width="14.1640625" style="16" customWidth="1"/>
    <col min="3335" max="3335" width="9.33203125" style="16"/>
    <col min="3336" max="3336" width="16" style="16" customWidth="1"/>
    <col min="3337" max="3585" width="9.33203125" style="16"/>
    <col min="3586" max="3586" width="34.1640625" style="16" customWidth="1"/>
    <col min="3587" max="3587" width="9.33203125" style="16"/>
    <col min="3588" max="3588" width="13.1640625" style="16" customWidth="1"/>
    <col min="3589" max="3589" width="9.33203125" style="16"/>
    <col min="3590" max="3590" width="14.1640625" style="16" customWidth="1"/>
    <col min="3591" max="3591" width="9.33203125" style="16"/>
    <col min="3592" max="3592" width="16" style="16" customWidth="1"/>
    <col min="3593" max="3841" width="9.33203125" style="16"/>
    <col min="3842" max="3842" width="34.1640625" style="16" customWidth="1"/>
    <col min="3843" max="3843" width="9.33203125" style="16"/>
    <col min="3844" max="3844" width="13.1640625" style="16" customWidth="1"/>
    <col min="3845" max="3845" width="9.33203125" style="16"/>
    <col min="3846" max="3846" width="14.1640625" style="16" customWidth="1"/>
    <col min="3847" max="3847" width="9.33203125" style="16"/>
    <col min="3848" max="3848" width="16" style="16" customWidth="1"/>
    <col min="3849" max="4097" width="9.33203125" style="16"/>
    <col min="4098" max="4098" width="34.1640625" style="16" customWidth="1"/>
    <col min="4099" max="4099" width="9.33203125" style="16"/>
    <col min="4100" max="4100" width="13.1640625" style="16" customWidth="1"/>
    <col min="4101" max="4101" width="9.33203125" style="16"/>
    <col min="4102" max="4102" width="14.1640625" style="16" customWidth="1"/>
    <col min="4103" max="4103" width="9.33203125" style="16"/>
    <col min="4104" max="4104" width="16" style="16" customWidth="1"/>
    <col min="4105" max="4353" width="9.33203125" style="16"/>
    <col min="4354" max="4354" width="34.1640625" style="16" customWidth="1"/>
    <col min="4355" max="4355" width="9.33203125" style="16"/>
    <col min="4356" max="4356" width="13.1640625" style="16" customWidth="1"/>
    <col min="4357" max="4357" width="9.33203125" style="16"/>
    <col min="4358" max="4358" width="14.1640625" style="16" customWidth="1"/>
    <col min="4359" max="4359" width="9.33203125" style="16"/>
    <col min="4360" max="4360" width="16" style="16" customWidth="1"/>
    <col min="4361" max="4609" width="9.33203125" style="16"/>
    <col min="4610" max="4610" width="34.1640625" style="16" customWidth="1"/>
    <col min="4611" max="4611" width="9.33203125" style="16"/>
    <col min="4612" max="4612" width="13.1640625" style="16" customWidth="1"/>
    <col min="4613" max="4613" width="9.33203125" style="16"/>
    <col min="4614" max="4614" width="14.1640625" style="16" customWidth="1"/>
    <col min="4615" max="4615" width="9.33203125" style="16"/>
    <col min="4616" max="4616" width="16" style="16" customWidth="1"/>
    <col min="4617" max="4865" width="9.33203125" style="16"/>
    <col min="4866" max="4866" width="34.1640625" style="16" customWidth="1"/>
    <col min="4867" max="4867" width="9.33203125" style="16"/>
    <col min="4868" max="4868" width="13.1640625" style="16" customWidth="1"/>
    <col min="4869" max="4869" width="9.33203125" style="16"/>
    <col min="4870" max="4870" width="14.1640625" style="16" customWidth="1"/>
    <col min="4871" max="4871" width="9.33203125" style="16"/>
    <col min="4872" max="4872" width="16" style="16" customWidth="1"/>
    <col min="4873" max="5121" width="9.33203125" style="16"/>
    <col min="5122" max="5122" width="34.1640625" style="16" customWidth="1"/>
    <col min="5123" max="5123" width="9.33203125" style="16"/>
    <col min="5124" max="5124" width="13.1640625" style="16" customWidth="1"/>
    <col min="5125" max="5125" width="9.33203125" style="16"/>
    <col min="5126" max="5126" width="14.1640625" style="16" customWidth="1"/>
    <col min="5127" max="5127" width="9.33203125" style="16"/>
    <col min="5128" max="5128" width="16" style="16" customWidth="1"/>
    <col min="5129" max="5377" width="9.33203125" style="16"/>
    <col min="5378" max="5378" width="34.1640625" style="16" customWidth="1"/>
    <col min="5379" max="5379" width="9.33203125" style="16"/>
    <col min="5380" max="5380" width="13.1640625" style="16" customWidth="1"/>
    <col min="5381" max="5381" width="9.33203125" style="16"/>
    <col min="5382" max="5382" width="14.1640625" style="16" customWidth="1"/>
    <col min="5383" max="5383" width="9.33203125" style="16"/>
    <col min="5384" max="5384" width="16" style="16" customWidth="1"/>
    <col min="5385" max="5633" width="9.33203125" style="16"/>
    <col min="5634" max="5634" width="34.1640625" style="16" customWidth="1"/>
    <col min="5635" max="5635" width="9.33203125" style="16"/>
    <col min="5636" max="5636" width="13.1640625" style="16" customWidth="1"/>
    <col min="5637" max="5637" width="9.33203125" style="16"/>
    <col min="5638" max="5638" width="14.1640625" style="16" customWidth="1"/>
    <col min="5639" max="5639" width="9.33203125" style="16"/>
    <col min="5640" max="5640" width="16" style="16" customWidth="1"/>
    <col min="5641" max="5889" width="9.33203125" style="16"/>
    <col min="5890" max="5890" width="34.1640625" style="16" customWidth="1"/>
    <col min="5891" max="5891" width="9.33203125" style="16"/>
    <col min="5892" max="5892" width="13.1640625" style="16" customWidth="1"/>
    <col min="5893" max="5893" width="9.33203125" style="16"/>
    <col min="5894" max="5894" width="14.1640625" style="16" customWidth="1"/>
    <col min="5895" max="5895" width="9.33203125" style="16"/>
    <col min="5896" max="5896" width="16" style="16" customWidth="1"/>
    <col min="5897" max="6145" width="9.33203125" style="16"/>
    <col min="6146" max="6146" width="34.1640625" style="16" customWidth="1"/>
    <col min="6147" max="6147" width="9.33203125" style="16"/>
    <col min="6148" max="6148" width="13.1640625" style="16" customWidth="1"/>
    <col min="6149" max="6149" width="9.33203125" style="16"/>
    <col min="6150" max="6150" width="14.1640625" style="16" customWidth="1"/>
    <col min="6151" max="6151" width="9.33203125" style="16"/>
    <col min="6152" max="6152" width="16" style="16" customWidth="1"/>
    <col min="6153" max="6401" width="9.33203125" style="16"/>
    <col min="6402" max="6402" width="34.1640625" style="16" customWidth="1"/>
    <col min="6403" max="6403" width="9.33203125" style="16"/>
    <col min="6404" max="6404" width="13.1640625" style="16" customWidth="1"/>
    <col min="6405" max="6405" width="9.33203125" style="16"/>
    <col min="6406" max="6406" width="14.1640625" style="16" customWidth="1"/>
    <col min="6407" max="6407" width="9.33203125" style="16"/>
    <col min="6408" max="6408" width="16" style="16" customWidth="1"/>
    <col min="6409" max="6657" width="9.33203125" style="16"/>
    <col min="6658" max="6658" width="34.1640625" style="16" customWidth="1"/>
    <col min="6659" max="6659" width="9.33203125" style="16"/>
    <col min="6660" max="6660" width="13.1640625" style="16" customWidth="1"/>
    <col min="6661" max="6661" width="9.33203125" style="16"/>
    <col min="6662" max="6662" width="14.1640625" style="16" customWidth="1"/>
    <col min="6663" max="6663" width="9.33203125" style="16"/>
    <col min="6664" max="6664" width="16" style="16" customWidth="1"/>
    <col min="6665" max="6913" width="9.33203125" style="16"/>
    <col min="6914" max="6914" width="34.1640625" style="16" customWidth="1"/>
    <col min="6915" max="6915" width="9.33203125" style="16"/>
    <col min="6916" max="6916" width="13.1640625" style="16" customWidth="1"/>
    <col min="6917" max="6917" width="9.33203125" style="16"/>
    <col min="6918" max="6918" width="14.1640625" style="16" customWidth="1"/>
    <col min="6919" max="6919" width="9.33203125" style="16"/>
    <col min="6920" max="6920" width="16" style="16" customWidth="1"/>
    <col min="6921" max="7169" width="9.33203125" style="16"/>
    <col min="7170" max="7170" width="34.1640625" style="16" customWidth="1"/>
    <col min="7171" max="7171" width="9.33203125" style="16"/>
    <col min="7172" max="7172" width="13.1640625" style="16" customWidth="1"/>
    <col min="7173" max="7173" width="9.33203125" style="16"/>
    <col min="7174" max="7174" width="14.1640625" style="16" customWidth="1"/>
    <col min="7175" max="7175" width="9.33203125" style="16"/>
    <col min="7176" max="7176" width="16" style="16" customWidth="1"/>
    <col min="7177" max="7425" width="9.33203125" style="16"/>
    <col min="7426" max="7426" width="34.1640625" style="16" customWidth="1"/>
    <col min="7427" max="7427" width="9.33203125" style="16"/>
    <col min="7428" max="7428" width="13.1640625" style="16" customWidth="1"/>
    <col min="7429" max="7429" width="9.33203125" style="16"/>
    <col min="7430" max="7430" width="14.1640625" style="16" customWidth="1"/>
    <col min="7431" max="7431" width="9.33203125" style="16"/>
    <col min="7432" max="7432" width="16" style="16" customWidth="1"/>
    <col min="7433" max="7681" width="9.33203125" style="16"/>
    <col min="7682" max="7682" width="34.1640625" style="16" customWidth="1"/>
    <col min="7683" max="7683" width="9.33203125" style="16"/>
    <col min="7684" max="7684" width="13.1640625" style="16" customWidth="1"/>
    <col min="7685" max="7685" width="9.33203125" style="16"/>
    <col min="7686" max="7686" width="14.1640625" style="16" customWidth="1"/>
    <col min="7687" max="7687" width="9.33203125" style="16"/>
    <col min="7688" max="7688" width="16" style="16" customWidth="1"/>
    <col min="7689" max="7937" width="9.33203125" style="16"/>
    <col min="7938" max="7938" width="34.1640625" style="16" customWidth="1"/>
    <col min="7939" max="7939" width="9.33203125" style="16"/>
    <col min="7940" max="7940" width="13.1640625" style="16" customWidth="1"/>
    <col min="7941" max="7941" width="9.33203125" style="16"/>
    <col min="7942" max="7942" width="14.1640625" style="16" customWidth="1"/>
    <col min="7943" max="7943" width="9.33203125" style="16"/>
    <col min="7944" max="7944" width="16" style="16" customWidth="1"/>
    <col min="7945" max="8193" width="9.33203125" style="16"/>
    <col min="8194" max="8194" width="34.1640625" style="16" customWidth="1"/>
    <col min="8195" max="8195" width="9.33203125" style="16"/>
    <col min="8196" max="8196" width="13.1640625" style="16" customWidth="1"/>
    <col min="8197" max="8197" width="9.33203125" style="16"/>
    <col min="8198" max="8198" width="14.1640625" style="16" customWidth="1"/>
    <col min="8199" max="8199" width="9.33203125" style="16"/>
    <col min="8200" max="8200" width="16" style="16" customWidth="1"/>
    <col min="8201" max="8449" width="9.33203125" style="16"/>
    <col min="8450" max="8450" width="34.1640625" style="16" customWidth="1"/>
    <col min="8451" max="8451" width="9.33203125" style="16"/>
    <col min="8452" max="8452" width="13.1640625" style="16" customWidth="1"/>
    <col min="8453" max="8453" width="9.33203125" style="16"/>
    <col min="8454" max="8454" width="14.1640625" style="16" customWidth="1"/>
    <col min="8455" max="8455" width="9.33203125" style="16"/>
    <col min="8456" max="8456" width="16" style="16" customWidth="1"/>
    <col min="8457" max="8705" width="9.33203125" style="16"/>
    <col min="8706" max="8706" width="34.1640625" style="16" customWidth="1"/>
    <col min="8707" max="8707" width="9.33203125" style="16"/>
    <col min="8708" max="8708" width="13.1640625" style="16" customWidth="1"/>
    <col min="8709" max="8709" width="9.33203125" style="16"/>
    <col min="8710" max="8710" width="14.1640625" style="16" customWidth="1"/>
    <col min="8711" max="8711" width="9.33203125" style="16"/>
    <col min="8712" max="8712" width="16" style="16" customWidth="1"/>
    <col min="8713" max="8961" width="9.33203125" style="16"/>
    <col min="8962" max="8962" width="34.1640625" style="16" customWidth="1"/>
    <col min="8963" max="8963" width="9.33203125" style="16"/>
    <col min="8964" max="8964" width="13.1640625" style="16" customWidth="1"/>
    <col min="8965" max="8965" width="9.33203125" style="16"/>
    <col min="8966" max="8966" width="14.1640625" style="16" customWidth="1"/>
    <col min="8967" max="8967" width="9.33203125" style="16"/>
    <col min="8968" max="8968" width="16" style="16" customWidth="1"/>
    <col min="8969" max="9217" width="9.33203125" style="16"/>
    <col min="9218" max="9218" width="34.1640625" style="16" customWidth="1"/>
    <col min="9219" max="9219" width="9.33203125" style="16"/>
    <col min="9220" max="9220" width="13.1640625" style="16" customWidth="1"/>
    <col min="9221" max="9221" width="9.33203125" style="16"/>
    <col min="9222" max="9222" width="14.1640625" style="16" customWidth="1"/>
    <col min="9223" max="9223" width="9.33203125" style="16"/>
    <col min="9224" max="9224" width="16" style="16" customWidth="1"/>
    <col min="9225" max="9473" width="9.33203125" style="16"/>
    <col min="9474" max="9474" width="34.1640625" style="16" customWidth="1"/>
    <col min="9475" max="9475" width="9.33203125" style="16"/>
    <col min="9476" max="9476" width="13.1640625" style="16" customWidth="1"/>
    <col min="9477" max="9477" width="9.33203125" style="16"/>
    <col min="9478" max="9478" width="14.1640625" style="16" customWidth="1"/>
    <col min="9479" max="9479" width="9.33203125" style="16"/>
    <col min="9480" max="9480" width="16" style="16" customWidth="1"/>
    <col min="9481" max="9729" width="9.33203125" style="16"/>
    <col min="9730" max="9730" width="34.1640625" style="16" customWidth="1"/>
    <col min="9731" max="9731" width="9.33203125" style="16"/>
    <col min="9732" max="9732" width="13.1640625" style="16" customWidth="1"/>
    <col min="9733" max="9733" width="9.33203125" style="16"/>
    <col min="9734" max="9734" width="14.1640625" style="16" customWidth="1"/>
    <col min="9735" max="9735" width="9.33203125" style="16"/>
    <col min="9736" max="9736" width="16" style="16" customWidth="1"/>
    <col min="9737" max="9985" width="9.33203125" style="16"/>
    <col min="9986" max="9986" width="34.1640625" style="16" customWidth="1"/>
    <col min="9987" max="9987" width="9.33203125" style="16"/>
    <col min="9988" max="9988" width="13.1640625" style="16" customWidth="1"/>
    <col min="9989" max="9989" width="9.33203125" style="16"/>
    <col min="9990" max="9990" width="14.1640625" style="16" customWidth="1"/>
    <col min="9991" max="9991" width="9.33203125" style="16"/>
    <col min="9992" max="9992" width="16" style="16" customWidth="1"/>
    <col min="9993" max="10241" width="9.33203125" style="16"/>
    <col min="10242" max="10242" width="34.1640625" style="16" customWidth="1"/>
    <col min="10243" max="10243" width="9.33203125" style="16"/>
    <col min="10244" max="10244" width="13.1640625" style="16" customWidth="1"/>
    <col min="10245" max="10245" width="9.33203125" style="16"/>
    <col min="10246" max="10246" width="14.1640625" style="16" customWidth="1"/>
    <col min="10247" max="10247" width="9.33203125" style="16"/>
    <col min="10248" max="10248" width="16" style="16" customWidth="1"/>
    <col min="10249" max="10497" width="9.33203125" style="16"/>
    <col min="10498" max="10498" width="34.1640625" style="16" customWidth="1"/>
    <col min="10499" max="10499" width="9.33203125" style="16"/>
    <col min="10500" max="10500" width="13.1640625" style="16" customWidth="1"/>
    <col min="10501" max="10501" width="9.33203125" style="16"/>
    <col min="10502" max="10502" width="14.1640625" style="16" customWidth="1"/>
    <col min="10503" max="10503" width="9.33203125" style="16"/>
    <col min="10504" max="10504" width="16" style="16" customWidth="1"/>
    <col min="10505" max="10753" width="9.33203125" style="16"/>
    <col min="10754" max="10754" width="34.1640625" style="16" customWidth="1"/>
    <col min="10755" max="10755" width="9.33203125" style="16"/>
    <col min="10756" max="10756" width="13.1640625" style="16" customWidth="1"/>
    <col min="10757" max="10757" width="9.33203125" style="16"/>
    <col min="10758" max="10758" width="14.1640625" style="16" customWidth="1"/>
    <col min="10759" max="10759" width="9.33203125" style="16"/>
    <col min="10760" max="10760" width="16" style="16" customWidth="1"/>
    <col min="10761" max="11009" width="9.33203125" style="16"/>
    <col min="11010" max="11010" width="34.1640625" style="16" customWidth="1"/>
    <col min="11011" max="11011" width="9.33203125" style="16"/>
    <col min="11012" max="11012" width="13.1640625" style="16" customWidth="1"/>
    <col min="11013" max="11013" width="9.33203125" style="16"/>
    <col min="11014" max="11014" width="14.1640625" style="16" customWidth="1"/>
    <col min="11015" max="11015" width="9.33203125" style="16"/>
    <col min="11016" max="11016" width="16" style="16" customWidth="1"/>
    <col min="11017" max="11265" width="9.33203125" style="16"/>
    <col min="11266" max="11266" width="34.1640625" style="16" customWidth="1"/>
    <col min="11267" max="11267" width="9.33203125" style="16"/>
    <col min="11268" max="11268" width="13.1640625" style="16" customWidth="1"/>
    <col min="11269" max="11269" width="9.33203125" style="16"/>
    <col min="11270" max="11270" width="14.1640625" style="16" customWidth="1"/>
    <col min="11271" max="11271" width="9.33203125" style="16"/>
    <col min="11272" max="11272" width="16" style="16" customWidth="1"/>
    <col min="11273" max="11521" width="9.33203125" style="16"/>
    <col min="11522" max="11522" width="34.1640625" style="16" customWidth="1"/>
    <col min="11523" max="11523" width="9.33203125" style="16"/>
    <col min="11524" max="11524" width="13.1640625" style="16" customWidth="1"/>
    <col min="11525" max="11525" width="9.33203125" style="16"/>
    <col min="11526" max="11526" width="14.1640625" style="16" customWidth="1"/>
    <col min="11527" max="11527" width="9.33203125" style="16"/>
    <col min="11528" max="11528" width="16" style="16" customWidth="1"/>
    <col min="11529" max="11777" width="9.33203125" style="16"/>
    <col min="11778" max="11778" width="34.1640625" style="16" customWidth="1"/>
    <col min="11779" max="11779" width="9.33203125" style="16"/>
    <col min="11780" max="11780" width="13.1640625" style="16" customWidth="1"/>
    <col min="11781" max="11781" width="9.33203125" style="16"/>
    <col min="11782" max="11782" width="14.1640625" style="16" customWidth="1"/>
    <col min="11783" max="11783" width="9.33203125" style="16"/>
    <col min="11784" max="11784" width="16" style="16" customWidth="1"/>
    <col min="11785" max="12033" width="9.33203125" style="16"/>
    <col min="12034" max="12034" width="34.1640625" style="16" customWidth="1"/>
    <col min="12035" max="12035" width="9.33203125" style="16"/>
    <col min="12036" max="12036" width="13.1640625" style="16" customWidth="1"/>
    <col min="12037" max="12037" width="9.33203125" style="16"/>
    <col min="12038" max="12038" width="14.1640625" style="16" customWidth="1"/>
    <col min="12039" max="12039" width="9.33203125" style="16"/>
    <col min="12040" max="12040" width="16" style="16" customWidth="1"/>
    <col min="12041" max="12289" width="9.33203125" style="16"/>
    <col min="12290" max="12290" width="34.1640625" style="16" customWidth="1"/>
    <col min="12291" max="12291" width="9.33203125" style="16"/>
    <col min="12292" max="12292" width="13.1640625" style="16" customWidth="1"/>
    <col min="12293" max="12293" width="9.33203125" style="16"/>
    <col min="12294" max="12294" width="14.1640625" style="16" customWidth="1"/>
    <col min="12295" max="12295" width="9.33203125" style="16"/>
    <col min="12296" max="12296" width="16" style="16" customWidth="1"/>
    <col min="12297" max="12545" width="9.33203125" style="16"/>
    <col min="12546" max="12546" width="34.1640625" style="16" customWidth="1"/>
    <col min="12547" max="12547" width="9.33203125" style="16"/>
    <col min="12548" max="12548" width="13.1640625" style="16" customWidth="1"/>
    <col min="12549" max="12549" width="9.33203125" style="16"/>
    <col min="12550" max="12550" width="14.1640625" style="16" customWidth="1"/>
    <col min="12551" max="12551" width="9.33203125" style="16"/>
    <col min="12552" max="12552" width="16" style="16" customWidth="1"/>
    <col min="12553" max="12801" width="9.33203125" style="16"/>
    <col min="12802" max="12802" width="34.1640625" style="16" customWidth="1"/>
    <col min="12803" max="12803" width="9.33203125" style="16"/>
    <col min="12804" max="12804" width="13.1640625" style="16" customWidth="1"/>
    <col min="12805" max="12805" width="9.33203125" style="16"/>
    <col min="12806" max="12806" width="14.1640625" style="16" customWidth="1"/>
    <col min="12807" max="12807" width="9.33203125" style="16"/>
    <col min="12808" max="12808" width="16" style="16" customWidth="1"/>
    <col min="12809" max="13057" width="9.33203125" style="16"/>
    <col min="13058" max="13058" width="34.1640625" style="16" customWidth="1"/>
    <col min="13059" max="13059" width="9.33203125" style="16"/>
    <col min="13060" max="13060" width="13.1640625" style="16" customWidth="1"/>
    <col min="13061" max="13061" width="9.33203125" style="16"/>
    <col min="13062" max="13062" width="14.1640625" style="16" customWidth="1"/>
    <col min="13063" max="13063" width="9.33203125" style="16"/>
    <col min="13064" max="13064" width="16" style="16" customWidth="1"/>
    <col min="13065" max="13313" width="9.33203125" style="16"/>
    <col min="13314" max="13314" width="34.1640625" style="16" customWidth="1"/>
    <col min="13315" max="13315" width="9.33203125" style="16"/>
    <col min="13316" max="13316" width="13.1640625" style="16" customWidth="1"/>
    <col min="13317" max="13317" width="9.33203125" style="16"/>
    <col min="13318" max="13318" width="14.1640625" style="16" customWidth="1"/>
    <col min="13319" max="13319" width="9.33203125" style="16"/>
    <col min="13320" max="13320" width="16" style="16" customWidth="1"/>
    <col min="13321" max="13569" width="9.33203125" style="16"/>
    <col min="13570" max="13570" width="34.1640625" style="16" customWidth="1"/>
    <col min="13571" max="13571" width="9.33203125" style="16"/>
    <col min="13572" max="13572" width="13.1640625" style="16" customWidth="1"/>
    <col min="13573" max="13573" width="9.33203125" style="16"/>
    <col min="13574" max="13574" width="14.1640625" style="16" customWidth="1"/>
    <col min="13575" max="13575" width="9.33203125" style="16"/>
    <col min="13576" max="13576" width="16" style="16" customWidth="1"/>
    <col min="13577" max="13825" width="9.33203125" style="16"/>
    <col min="13826" max="13826" width="34.1640625" style="16" customWidth="1"/>
    <col min="13827" max="13827" width="9.33203125" style="16"/>
    <col min="13828" max="13828" width="13.1640625" style="16" customWidth="1"/>
    <col min="13829" max="13829" width="9.33203125" style="16"/>
    <col min="13830" max="13830" width="14.1640625" style="16" customWidth="1"/>
    <col min="13831" max="13831" width="9.33203125" style="16"/>
    <col min="13832" max="13832" width="16" style="16" customWidth="1"/>
    <col min="13833" max="14081" width="9.33203125" style="16"/>
    <col min="14082" max="14082" width="34.1640625" style="16" customWidth="1"/>
    <col min="14083" max="14083" width="9.33203125" style="16"/>
    <col min="14084" max="14084" width="13.1640625" style="16" customWidth="1"/>
    <col min="14085" max="14085" width="9.33203125" style="16"/>
    <col min="14086" max="14086" width="14.1640625" style="16" customWidth="1"/>
    <col min="14087" max="14087" width="9.33203125" style="16"/>
    <col min="14088" max="14088" width="16" style="16" customWidth="1"/>
    <col min="14089" max="14337" width="9.33203125" style="16"/>
    <col min="14338" max="14338" width="34.1640625" style="16" customWidth="1"/>
    <col min="14339" max="14339" width="9.33203125" style="16"/>
    <col min="14340" max="14340" width="13.1640625" style="16" customWidth="1"/>
    <col min="14341" max="14341" width="9.33203125" style="16"/>
    <col min="14342" max="14342" width="14.1640625" style="16" customWidth="1"/>
    <col min="14343" max="14343" width="9.33203125" style="16"/>
    <col min="14344" max="14344" width="16" style="16" customWidth="1"/>
    <col min="14345" max="14593" width="9.33203125" style="16"/>
    <col min="14594" max="14594" width="34.1640625" style="16" customWidth="1"/>
    <col min="14595" max="14595" width="9.33203125" style="16"/>
    <col min="14596" max="14596" width="13.1640625" style="16" customWidth="1"/>
    <col min="14597" max="14597" width="9.33203125" style="16"/>
    <col min="14598" max="14598" width="14.1640625" style="16" customWidth="1"/>
    <col min="14599" max="14599" width="9.33203125" style="16"/>
    <col min="14600" max="14600" width="16" style="16" customWidth="1"/>
    <col min="14601" max="14849" width="9.33203125" style="16"/>
    <col min="14850" max="14850" width="34.1640625" style="16" customWidth="1"/>
    <col min="14851" max="14851" width="9.33203125" style="16"/>
    <col min="14852" max="14852" width="13.1640625" style="16" customWidth="1"/>
    <col min="14853" max="14853" width="9.33203125" style="16"/>
    <col min="14854" max="14854" width="14.1640625" style="16" customWidth="1"/>
    <col min="14855" max="14855" width="9.33203125" style="16"/>
    <col min="14856" max="14856" width="16" style="16" customWidth="1"/>
    <col min="14857" max="15105" width="9.33203125" style="16"/>
    <col min="15106" max="15106" width="34.1640625" style="16" customWidth="1"/>
    <col min="15107" max="15107" width="9.33203125" style="16"/>
    <col min="15108" max="15108" width="13.1640625" style="16" customWidth="1"/>
    <col min="15109" max="15109" width="9.33203125" style="16"/>
    <col min="15110" max="15110" width="14.1640625" style="16" customWidth="1"/>
    <col min="15111" max="15111" width="9.33203125" style="16"/>
    <col min="15112" max="15112" width="16" style="16" customWidth="1"/>
    <col min="15113" max="15361" width="9.33203125" style="16"/>
    <col min="15362" max="15362" width="34.1640625" style="16" customWidth="1"/>
    <col min="15363" max="15363" width="9.33203125" style="16"/>
    <col min="15364" max="15364" width="13.1640625" style="16" customWidth="1"/>
    <col min="15365" max="15365" width="9.33203125" style="16"/>
    <col min="15366" max="15366" width="14.1640625" style="16" customWidth="1"/>
    <col min="15367" max="15367" width="9.33203125" style="16"/>
    <col min="15368" max="15368" width="16" style="16" customWidth="1"/>
    <col min="15369" max="15617" width="9.33203125" style="16"/>
    <col min="15618" max="15618" width="34.1640625" style="16" customWidth="1"/>
    <col min="15619" max="15619" width="9.33203125" style="16"/>
    <col min="15620" max="15620" width="13.1640625" style="16" customWidth="1"/>
    <col min="15621" max="15621" width="9.33203125" style="16"/>
    <col min="15622" max="15622" width="14.1640625" style="16" customWidth="1"/>
    <col min="15623" max="15623" width="9.33203125" style="16"/>
    <col min="15624" max="15624" width="16" style="16" customWidth="1"/>
    <col min="15625" max="15873" width="9.33203125" style="16"/>
    <col min="15874" max="15874" width="34.1640625" style="16" customWidth="1"/>
    <col min="15875" max="15875" width="9.33203125" style="16"/>
    <col min="15876" max="15876" width="13.1640625" style="16" customWidth="1"/>
    <col min="15877" max="15877" width="9.33203125" style="16"/>
    <col min="15878" max="15878" width="14.1640625" style="16" customWidth="1"/>
    <col min="15879" max="15879" width="9.33203125" style="16"/>
    <col min="15880" max="15880" width="16" style="16" customWidth="1"/>
    <col min="15881" max="16129" width="9.33203125" style="16"/>
    <col min="16130" max="16130" width="34.1640625" style="16" customWidth="1"/>
    <col min="16131" max="16131" width="9.33203125" style="16"/>
    <col min="16132" max="16132" width="13.1640625" style="16" customWidth="1"/>
    <col min="16133" max="16133" width="9.33203125" style="16"/>
    <col min="16134" max="16134" width="14.1640625" style="16" customWidth="1"/>
    <col min="16135" max="16135" width="9.33203125" style="16"/>
    <col min="16136" max="16136" width="16" style="16" customWidth="1"/>
    <col min="16137" max="16384" width="9.33203125" style="16"/>
  </cols>
  <sheetData>
    <row r="1" spans="1:8" customFormat="1" ht="43.5" customHeight="1" x14ac:dyDescent="0.2">
      <c r="A1" s="6"/>
      <c r="B1" s="1"/>
      <c r="C1" s="1"/>
      <c r="D1" s="1"/>
      <c r="E1" s="26"/>
      <c r="F1" s="203" t="s">
        <v>278</v>
      </c>
      <c r="G1" s="203"/>
      <c r="H1" s="203"/>
    </row>
    <row r="2" spans="1:8" customFormat="1" ht="43.5" customHeight="1" x14ac:dyDescent="0.2">
      <c r="A2" s="194" t="s">
        <v>191</v>
      </c>
      <c r="B2" s="195"/>
      <c r="C2" s="195"/>
      <c r="D2" s="195"/>
      <c r="E2" s="195"/>
      <c r="F2" s="195"/>
      <c r="G2" s="195"/>
      <c r="H2" s="196"/>
    </row>
    <row r="3" spans="1:8" customFormat="1" ht="24" customHeight="1" x14ac:dyDescent="0.2">
      <c r="A3" s="207" t="s">
        <v>0</v>
      </c>
      <c r="B3" s="208" t="s">
        <v>1</v>
      </c>
      <c r="C3" s="209" t="s">
        <v>2</v>
      </c>
      <c r="D3" s="209"/>
      <c r="E3" s="209" t="s">
        <v>3</v>
      </c>
      <c r="F3" s="209"/>
      <c r="G3" s="209" t="s">
        <v>4</v>
      </c>
      <c r="H3" s="209"/>
    </row>
    <row r="4" spans="1:8" customFormat="1" ht="18" customHeight="1" x14ac:dyDescent="0.2">
      <c r="A4" s="207"/>
      <c r="B4" s="208"/>
      <c r="C4" s="2" t="s">
        <v>5</v>
      </c>
      <c r="D4" s="2" t="s">
        <v>6</v>
      </c>
      <c r="E4" s="27" t="s">
        <v>5</v>
      </c>
      <c r="F4" s="23" t="s">
        <v>6</v>
      </c>
      <c r="G4" s="2" t="s">
        <v>5</v>
      </c>
      <c r="H4" s="2" t="s">
        <v>6</v>
      </c>
    </row>
    <row r="5" spans="1:8" x14ac:dyDescent="0.2">
      <c r="A5" s="62" t="s">
        <v>137</v>
      </c>
      <c r="B5" s="62" t="s">
        <v>138</v>
      </c>
      <c r="C5" s="63">
        <v>250</v>
      </c>
      <c r="D5" s="64">
        <v>10496129</v>
      </c>
      <c r="E5" s="65">
        <v>0</v>
      </c>
      <c r="F5" s="64">
        <v>0</v>
      </c>
      <c r="G5" s="65">
        <v>250</v>
      </c>
      <c r="H5" s="64">
        <v>10496129</v>
      </c>
    </row>
    <row r="6" spans="1:8" x14ac:dyDescent="0.2">
      <c r="A6" s="78"/>
      <c r="B6" s="79" t="s">
        <v>11</v>
      </c>
      <c r="C6" s="80">
        <v>250</v>
      </c>
      <c r="D6" s="81">
        <v>10496129</v>
      </c>
      <c r="E6" s="82">
        <v>0</v>
      </c>
      <c r="F6" s="81">
        <v>0</v>
      </c>
      <c r="G6" s="82">
        <v>250</v>
      </c>
      <c r="H6" s="81">
        <v>10496129</v>
      </c>
    </row>
    <row r="7" spans="1:8" x14ac:dyDescent="0.2">
      <c r="A7" s="73"/>
      <c r="B7" s="67" t="s">
        <v>13</v>
      </c>
      <c r="C7" s="168">
        <v>15</v>
      </c>
      <c r="D7" s="167">
        <v>629768</v>
      </c>
      <c r="E7" s="170">
        <v>0</v>
      </c>
      <c r="F7" s="167">
        <v>0</v>
      </c>
      <c r="G7" s="94">
        <f>C7+E7</f>
        <v>15</v>
      </c>
      <c r="H7" s="95">
        <f>D7+F7</f>
        <v>629768</v>
      </c>
    </row>
    <row r="8" spans="1:8" x14ac:dyDescent="0.2">
      <c r="A8" s="73"/>
      <c r="B8" s="67" t="s">
        <v>7</v>
      </c>
      <c r="C8" s="168">
        <v>87</v>
      </c>
      <c r="D8" s="167">
        <v>3621164</v>
      </c>
      <c r="E8" s="170">
        <v>7</v>
      </c>
      <c r="F8" s="167">
        <v>501406</v>
      </c>
      <c r="G8" s="94">
        <f t="shared" ref="G8:G9" si="0">C8+E8</f>
        <v>94</v>
      </c>
      <c r="H8" s="95">
        <f t="shared" ref="H8:H9" si="1">D8+F8</f>
        <v>4122570</v>
      </c>
    </row>
    <row r="9" spans="1:8" x14ac:dyDescent="0.2">
      <c r="A9" s="73"/>
      <c r="B9" s="67" t="s">
        <v>8</v>
      </c>
      <c r="C9" s="168">
        <v>87</v>
      </c>
      <c r="D9" s="167">
        <v>3621164</v>
      </c>
      <c r="E9" s="170">
        <v>0</v>
      </c>
      <c r="F9" s="167">
        <v>0</v>
      </c>
      <c r="G9" s="94">
        <f t="shared" si="0"/>
        <v>87</v>
      </c>
      <c r="H9" s="95">
        <f t="shared" si="1"/>
        <v>3621164</v>
      </c>
    </row>
    <row r="10" spans="1:8" x14ac:dyDescent="0.2">
      <c r="A10" s="73"/>
      <c r="B10" s="67" t="s">
        <v>9</v>
      </c>
      <c r="C10" s="168">
        <v>61</v>
      </c>
      <c r="D10" s="167">
        <v>2624033</v>
      </c>
      <c r="E10" s="170">
        <v>-7</v>
      </c>
      <c r="F10" s="167">
        <v>-501406</v>
      </c>
      <c r="G10" s="94">
        <f>C10+E10</f>
        <v>54</v>
      </c>
      <c r="H10" s="95">
        <f>D10+F10</f>
        <v>2122627</v>
      </c>
    </row>
    <row r="11" spans="1:8" ht="14.25" customHeight="1" x14ac:dyDescent="0.2">
      <c r="A11" s="62" t="s">
        <v>189</v>
      </c>
      <c r="B11" s="62" t="s">
        <v>190</v>
      </c>
      <c r="C11" s="63">
        <v>330</v>
      </c>
      <c r="D11" s="64">
        <v>5580488</v>
      </c>
      <c r="E11" s="65">
        <v>0</v>
      </c>
      <c r="F11" s="64">
        <v>0</v>
      </c>
      <c r="G11" s="63">
        <v>330</v>
      </c>
      <c r="H11" s="64">
        <v>5580488</v>
      </c>
    </row>
    <row r="12" spans="1:8" x14ac:dyDescent="0.2">
      <c r="A12" s="78"/>
      <c r="B12" s="79" t="s">
        <v>128</v>
      </c>
      <c r="C12" s="80">
        <v>150</v>
      </c>
      <c r="D12" s="81">
        <v>2400174</v>
      </c>
      <c r="E12" s="82">
        <v>0</v>
      </c>
      <c r="F12" s="81">
        <v>0</v>
      </c>
      <c r="G12" s="80">
        <v>150</v>
      </c>
      <c r="H12" s="81">
        <v>2400174</v>
      </c>
    </row>
    <row r="13" spans="1:8" x14ac:dyDescent="0.2">
      <c r="A13" s="73"/>
      <c r="B13" s="67" t="s">
        <v>13</v>
      </c>
      <c r="C13" s="168">
        <v>53</v>
      </c>
      <c r="D13" s="167">
        <v>763505</v>
      </c>
      <c r="E13" s="168">
        <v>0</v>
      </c>
      <c r="F13" s="167">
        <v>0</v>
      </c>
      <c r="G13" s="94">
        <f>C13+E13</f>
        <v>53</v>
      </c>
      <c r="H13" s="169">
        <v>763505</v>
      </c>
    </row>
    <row r="14" spans="1:8" x14ac:dyDescent="0.2">
      <c r="A14" s="73"/>
      <c r="B14" s="67" t="s">
        <v>7</v>
      </c>
      <c r="C14" s="168">
        <v>21</v>
      </c>
      <c r="D14" s="167">
        <v>436583</v>
      </c>
      <c r="E14" s="168">
        <v>39</v>
      </c>
      <c r="F14" s="167">
        <v>624045.24</v>
      </c>
      <c r="G14" s="94">
        <f t="shared" ref="G14:G15" si="2">C14+E14</f>
        <v>60</v>
      </c>
      <c r="H14" s="169">
        <v>1060628.24</v>
      </c>
    </row>
    <row r="15" spans="1:8" x14ac:dyDescent="0.2">
      <c r="A15" s="73"/>
      <c r="B15" s="67" t="s">
        <v>8</v>
      </c>
      <c r="C15" s="168">
        <v>37</v>
      </c>
      <c r="D15" s="167">
        <v>600044</v>
      </c>
      <c r="E15" s="168">
        <v>-14</v>
      </c>
      <c r="F15" s="167">
        <v>-224004.24</v>
      </c>
      <c r="G15" s="94">
        <f t="shared" si="2"/>
        <v>23</v>
      </c>
      <c r="H15" s="169">
        <v>376039.76</v>
      </c>
    </row>
    <row r="16" spans="1:8" x14ac:dyDescent="0.2">
      <c r="A16" s="73"/>
      <c r="B16" s="67" t="s">
        <v>9</v>
      </c>
      <c r="C16" s="168">
        <v>39</v>
      </c>
      <c r="D16" s="167">
        <v>600042</v>
      </c>
      <c r="E16" s="168">
        <v>-25</v>
      </c>
      <c r="F16" s="167">
        <v>-400041</v>
      </c>
      <c r="G16" s="94">
        <f>C16+E16</f>
        <v>14</v>
      </c>
      <c r="H16" s="169">
        <v>200001</v>
      </c>
    </row>
    <row r="17" spans="1:8" x14ac:dyDescent="0.2">
      <c r="A17" s="78"/>
      <c r="B17" s="79" t="s">
        <v>11</v>
      </c>
      <c r="C17" s="80">
        <v>180</v>
      </c>
      <c r="D17" s="81">
        <v>3180314</v>
      </c>
      <c r="E17" s="82">
        <v>0</v>
      </c>
      <c r="F17" s="81">
        <v>0</v>
      </c>
      <c r="G17" s="80">
        <v>180</v>
      </c>
      <c r="H17" s="81">
        <v>3180314</v>
      </c>
    </row>
    <row r="18" spans="1:8" x14ac:dyDescent="0.2">
      <c r="A18" s="73"/>
      <c r="B18" s="67" t="s">
        <v>13</v>
      </c>
      <c r="C18" s="168">
        <v>77</v>
      </c>
      <c r="D18" s="167">
        <v>1346524</v>
      </c>
      <c r="E18" s="168">
        <v>0</v>
      </c>
      <c r="F18" s="167">
        <v>0</v>
      </c>
      <c r="G18" s="94">
        <f>C18+E18</f>
        <v>77</v>
      </c>
      <c r="H18" s="95">
        <f>D18+F18</f>
        <v>1346524</v>
      </c>
    </row>
    <row r="19" spans="1:8" x14ac:dyDescent="0.2">
      <c r="A19" s="73"/>
      <c r="B19" s="67" t="s">
        <v>7</v>
      </c>
      <c r="C19" s="168">
        <v>15</v>
      </c>
      <c r="D19" s="167">
        <v>243634</v>
      </c>
      <c r="E19" s="168">
        <v>26</v>
      </c>
      <c r="F19" s="167">
        <v>459378.92</v>
      </c>
      <c r="G19" s="94">
        <f t="shared" ref="G19:G20" si="3">C19+E19</f>
        <v>41</v>
      </c>
      <c r="H19" s="95">
        <f t="shared" ref="H19:H20" si="4">D19+F19</f>
        <v>703012.91999999993</v>
      </c>
    </row>
    <row r="20" spans="1:8" x14ac:dyDescent="0.2">
      <c r="A20" s="73"/>
      <c r="B20" s="67" t="s">
        <v>8</v>
      </c>
      <c r="C20" s="168">
        <v>46</v>
      </c>
      <c r="D20" s="167">
        <v>795079</v>
      </c>
      <c r="E20" s="168">
        <v>-10</v>
      </c>
      <c r="F20" s="167">
        <v>-176684.2</v>
      </c>
      <c r="G20" s="94">
        <f t="shared" si="3"/>
        <v>36</v>
      </c>
      <c r="H20" s="95">
        <f t="shared" si="4"/>
        <v>618394.80000000005</v>
      </c>
    </row>
    <row r="21" spans="1:8" x14ac:dyDescent="0.2">
      <c r="A21" s="73"/>
      <c r="B21" s="67" t="s">
        <v>9</v>
      </c>
      <c r="C21" s="168">
        <v>42</v>
      </c>
      <c r="D21" s="167">
        <v>795077</v>
      </c>
      <c r="E21" s="168">
        <v>-16</v>
      </c>
      <c r="F21" s="167">
        <v>-282694.71999999997</v>
      </c>
      <c r="G21" s="94">
        <f>C21+E21</f>
        <v>26</v>
      </c>
      <c r="H21" s="95">
        <f>D21+F21</f>
        <v>512382.28</v>
      </c>
    </row>
    <row r="22" spans="1:8" x14ac:dyDescent="0.2">
      <c r="A22" s="62" t="s">
        <v>187</v>
      </c>
      <c r="B22" s="62" t="s">
        <v>188</v>
      </c>
      <c r="C22" s="74">
        <v>761</v>
      </c>
      <c r="D22" s="75">
        <v>43918705</v>
      </c>
      <c r="E22" s="63">
        <v>0</v>
      </c>
      <c r="F22" s="76">
        <v>0</v>
      </c>
      <c r="G22" s="74">
        <v>761</v>
      </c>
      <c r="H22" s="77">
        <v>43918705</v>
      </c>
    </row>
    <row r="23" spans="1:8" x14ac:dyDescent="0.2">
      <c r="A23" s="78"/>
      <c r="B23" s="79" t="s">
        <v>11</v>
      </c>
      <c r="C23" s="162">
        <v>761</v>
      </c>
      <c r="D23" s="163">
        <v>43918705</v>
      </c>
      <c r="E23" s="80">
        <v>0</v>
      </c>
      <c r="F23" s="81">
        <v>0</v>
      </c>
      <c r="G23" s="162">
        <v>761</v>
      </c>
      <c r="H23" s="164">
        <v>43918705</v>
      </c>
    </row>
    <row r="24" spans="1:8" x14ac:dyDescent="0.2">
      <c r="A24" s="73"/>
      <c r="B24" s="67" t="s">
        <v>13</v>
      </c>
      <c r="C24" s="165">
        <v>191</v>
      </c>
      <c r="D24" s="166">
        <v>10979677</v>
      </c>
      <c r="E24" s="256">
        <v>-39</v>
      </c>
      <c r="F24" s="167">
        <v>-1616620.09</v>
      </c>
      <c r="G24" s="94">
        <f>C24+E24</f>
        <v>152</v>
      </c>
      <c r="H24" s="95">
        <f>D24+F24</f>
        <v>9363056.9100000001</v>
      </c>
    </row>
    <row r="25" spans="1:8" x14ac:dyDescent="0.2">
      <c r="A25" s="73"/>
      <c r="B25" s="67" t="s">
        <v>7</v>
      </c>
      <c r="C25" s="165">
        <v>191</v>
      </c>
      <c r="D25" s="166">
        <v>10979677</v>
      </c>
      <c r="E25" s="256">
        <v>122</v>
      </c>
      <c r="F25" s="167">
        <v>6416620.0899999999</v>
      </c>
      <c r="G25" s="94">
        <f t="shared" ref="G25:G26" si="5">C25+E25</f>
        <v>313</v>
      </c>
      <c r="H25" s="95">
        <f t="shared" ref="H25:H26" si="6">D25+F25</f>
        <v>17396297.09</v>
      </c>
    </row>
    <row r="26" spans="1:8" x14ac:dyDescent="0.2">
      <c r="A26" s="73"/>
      <c r="B26" s="67" t="s">
        <v>8</v>
      </c>
      <c r="C26" s="165">
        <v>191</v>
      </c>
      <c r="D26" s="166">
        <v>10979677</v>
      </c>
      <c r="E26" s="256">
        <v>0</v>
      </c>
      <c r="F26" s="167">
        <v>0</v>
      </c>
      <c r="G26" s="94">
        <f t="shared" si="5"/>
        <v>191</v>
      </c>
      <c r="H26" s="95">
        <f t="shared" si="6"/>
        <v>10979677</v>
      </c>
    </row>
    <row r="27" spans="1:8" x14ac:dyDescent="0.2">
      <c r="A27" s="73"/>
      <c r="B27" s="67" t="s">
        <v>9</v>
      </c>
      <c r="C27" s="165">
        <v>188</v>
      </c>
      <c r="D27" s="166">
        <v>10979674</v>
      </c>
      <c r="E27" s="256">
        <v>-83</v>
      </c>
      <c r="F27" s="167">
        <v>-4800000</v>
      </c>
      <c r="G27" s="94">
        <f>C27+E27</f>
        <v>105</v>
      </c>
      <c r="H27" s="95">
        <f>D27+F27</f>
        <v>6179674</v>
      </c>
    </row>
    <row r="28" spans="1:8" x14ac:dyDescent="0.2">
      <c r="A28" s="84" t="s">
        <v>117</v>
      </c>
      <c r="B28" s="210" t="s">
        <v>118</v>
      </c>
      <c r="C28" s="210"/>
      <c r="D28" s="210"/>
      <c r="E28" s="210"/>
      <c r="F28" s="210"/>
      <c r="G28" s="210"/>
      <c r="H28" s="210"/>
    </row>
    <row r="29" spans="1:8" x14ac:dyDescent="0.2">
      <c r="A29" s="85"/>
      <c r="B29" s="78" t="s">
        <v>11</v>
      </c>
      <c r="C29" s="86">
        <f>SUM(C30:C32)</f>
        <v>221</v>
      </c>
      <c r="D29" s="87">
        <f>SUM(D30:D32)</f>
        <v>12362168.189999999</v>
      </c>
      <c r="E29" s="86">
        <f t="shared" ref="E29:H29" si="7">SUM(E30:E32)</f>
        <v>0</v>
      </c>
      <c r="F29" s="87">
        <f t="shared" si="7"/>
        <v>0</v>
      </c>
      <c r="G29" s="86">
        <f t="shared" si="7"/>
        <v>221</v>
      </c>
      <c r="H29" s="87">
        <f t="shared" si="7"/>
        <v>12362168.189999998</v>
      </c>
    </row>
    <row r="30" spans="1:8" x14ac:dyDescent="0.2">
      <c r="A30" s="88"/>
      <c r="B30" s="89" t="s">
        <v>7</v>
      </c>
      <c r="C30" s="90">
        <v>27</v>
      </c>
      <c r="D30" s="91">
        <v>1494379.65</v>
      </c>
      <c r="E30" s="92">
        <v>40</v>
      </c>
      <c r="F30" s="93">
        <v>2237496.4</v>
      </c>
      <c r="G30" s="94">
        <f>C30+E30</f>
        <v>67</v>
      </c>
      <c r="H30" s="95">
        <f>D30+F30</f>
        <v>3731876.05</v>
      </c>
    </row>
    <row r="31" spans="1:8" x14ac:dyDescent="0.2">
      <c r="A31" s="88"/>
      <c r="B31" s="89" t="s">
        <v>8</v>
      </c>
      <c r="C31" s="90">
        <v>97</v>
      </c>
      <c r="D31" s="91">
        <v>5433894.7699999996</v>
      </c>
      <c r="E31" s="92">
        <v>-20</v>
      </c>
      <c r="F31" s="93">
        <v>-1118748.2</v>
      </c>
      <c r="G31" s="94">
        <f t="shared" ref="G31:G32" si="8">C31+E31</f>
        <v>77</v>
      </c>
      <c r="H31" s="95">
        <f t="shared" ref="H31:H32" si="9">D31+F31</f>
        <v>4315146.5699999994</v>
      </c>
    </row>
    <row r="32" spans="1:8" x14ac:dyDescent="0.2">
      <c r="A32" s="88"/>
      <c r="B32" s="89" t="s">
        <v>9</v>
      </c>
      <c r="C32" s="90">
        <v>97</v>
      </c>
      <c r="D32" s="91">
        <v>5433893.7699999996</v>
      </c>
      <c r="E32" s="92">
        <v>-20</v>
      </c>
      <c r="F32" s="93">
        <v>-1118748.2</v>
      </c>
      <c r="G32" s="94">
        <f t="shared" si="8"/>
        <v>77</v>
      </c>
      <c r="H32" s="95">
        <f t="shared" si="9"/>
        <v>4315145.5699999994</v>
      </c>
    </row>
    <row r="33" spans="1:8" x14ac:dyDescent="0.2">
      <c r="A33" s="85"/>
      <c r="B33" s="79" t="s">
        <v>128</v>
      </c>
      <c r="C33" s="86">
        <f>SUM(C34:C36)</f>
        <v>80</v>
      </c>
      <c r="D33" s="87">
        <f>SUM(D34:D36)</f>
        <v>1974425</v>
      </c>
      <c r="E33" s="86">
        <f t="shared" ref="E33" si="10">SUM(E34:E36)</f>
        <v>0</v>
      </c>
      <c r="F33" s="87">
        <f t="shared" ref="F33" si="11">SUM(F34:F36)</f>
        <v>0</v>
      </c>
      <c r="G33" s="86">
        <f t="shared" ref="G33" si="12">SUM(G34:G36)</f>
        <v>80</v>
      </c>
      <c r="H33" s="87">
        <f t="shared" ref="H33" si="13">SUM(H34:H36)</f>
        <v>1974425</v>
      </c>
    </row>
    <row r="34" spans="1:8" x14ac:dyDescent="0.2">
      <c r="A34" s="88"/>
      <c r="B34" s="89" t="s">
        <v>7</v>
      </c>
      <c r="C34" s="96">
        <v>10</v>
      </c>
      <c r="D34" s="91">
        <v>246804</v>
      </c>
      <c r="E34" s="92">
        <v>15</v>
      </c>
      <c r="F34" s="93">
        <v>370204.65</v>
      </c>
      <c r="G34" s="94">
        <f>C34+E34</f>
        <v>25</v>
      </c>
      <c r="H34" s="95">
        <f>D34+F34</f>
        <v>617008.65</v>
      </c>
    </row>
    <row r="35" spans="1:8" x14ac:dyDescent="0.2">
      <c r="A35" s="88"/>
      <c r="B35" s="89" t="s">
        <v>8</v>
      </c>
      <c r="C35" s="96">
        <v>35</v>
      </c>
      <c r="D35" s="91">
        <v>863810</v>
      </c>
      <c r="E35" s="92">
        <v>-7</v>
      </c>
      <c r="F35" s="93">
        <v>-172762.17</v>
      </c>
      <c r="G35" s="94">
        <f t="shared" ref="G35:H36" si="14">C35+E35</f>
        <v>28</v>
      </c>
      <c r="H35" s="95">
        <f t="shared" si="14"/>
        <v>691047.83</v>
      </c>
    </row>
    <row r="36" spans="1:8" x14ac:dyDescent="0.2">
      <c r="A36" s="88"/>
      <c r="B36" s="89" t="s">
        <v>9</v>
      </c>
      <c r="C36" s="96">
        <v>35</v>
      </c>
      <c r="D36" s="91">
        <v>863811</v>
      </c>
      <c r="E36" s="92">
        <v>-8</v>
      </c>
      <c r="F36" s="93">
        <v>-197442.48</v>
      </c>
      <c r="G36" s="94">
        <f t="shared" si="14"/>
        <v>27</v>
      </c>
      <c r="H36" s="95">
        <f t="shared" si="14"/>
        <v>666368.52</v>
      </c>
    </row>
  </sheetData>
  <mergeCells count="8">
    <mergeCell ref="B28:H28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7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view="pageBreakPreview" zoomScale="140" zoomScaleNormal="100" zoomScaleSheetLayoutView="140" workbookViewId="0">
      <pane xSplit="2" ySplit="4" topLeftCell="C16" activePane="bottomRight" state="frozen"/>
      <selection pane="topRight" activeCell="C1" sqref="C1"/>
      <selection pane="bottomLeft" activeCell="A5" sqref="A5"/>
      <selection pane="bottomRight" activeCell="D72" sqref="D72"/>
    </sheetView>
  </sheetViews>
  <sheetFormatPr defaultColWidth="10.6640625" defaultRowHeight="12" outlineLevelRow="2" x14ac:dyDescent="0.2"/>
  <cols>
    <col min="1" max="1" width="10.6640625" customWidth="1"/>
    <col min="2" max="2" width="39.83203125" customWidth="1"/>
    <col min="3" max="3" width="8.83203125" customWidth="1"/>
    <col min="4" max="4" width="15.1640625" customWidth="1"/>
    <col min="5" max="5" width="7.6640625" customWidth="1"/>
    <col min="6" max="6" width="13.33203125" style="135" customWidth="1"/>
    <col min="7" max="7" width="7.6640625" customWidth="1"/>
    <col min="8" max="8" width="20.1640625" style="135" customWidth="1"/>
    <col min="257" max="257" width="10.6640625" customWidth="1"/>
    <col min="258" max="258" width="33.33203125" customWidth="1"/>
    <col min="259" max="259" width="8.83203125" customWidth="1"/>
    <col min="260" max="260" width="15.1640625" customWidth="1"/>
    <col min="261" max="261" width="7.6640625" customWidth="1"/>
    <col min="262" max="262" width="13.33203125" customWidth="1"/>
    <col min="263" max="263" width="7.6640625" customWidth="1"/>
    <col min="264" max="264" width="20.1640625" customWidth="1"/>
    <col min="513" max="513" width="10.6640625" customWidth="1"/>
    <col min="514" max="514" width="33.33203125" customWidth="1"/>
    <col min="515" max="515" width="8.83203125" customWidth="1"/>
    <col min="516" max="516" width="15.1640625" customWidth="1"/>
    <col min="517" max="517" width="7.6640625" customWidth="1"/>
    <col min="518" max="518" width="13.33203125" customWidth="1"/>
    <col min="519" max="519" width="7.6640625" customWidth="1"/>
    <col min="520" max="520" width="20.1640625" customWidth="1"/>
    <col min="769" max="769" width="10.6640625" customWidth="1"/>
    <col min="770" max="770" width="33.33203125" customWidth="1"/>
    <col min="771" max="771" width="8.83203125" customWidth="1"/>
    <col min="772" max="772" width="15.1640625" customWidth="1"/>
    <col min="773" max="773" width="7.6640625" customWidth="1"/>
    <col min="774" max="774" width="13.33203125" customWidth="1"/>
    <col min="775" max="775" width="7.6640625" customWidth="1"/>
    <col min="776" max="776" width="20.1640625" customWidth="1"/>
    <col min="1025" max="1025" width="10.6640625" customWidth="1"/>
    <col min="1026" max="1026" width="33.33203125" customWidth="1"/>
    <col min="1027" max="1027" width="8.83203125" customWidth="1"/>
    <col min="1028" max="1028" width="15.1640625" customWidth="1"/>
    <col min="1029" max="1029" width="7.6640625" customWidth="1"/>
    <col min="1030" max="1030" width="13.33203125" customWidth="1"/>
    <col min="1031" max="1031" width="7.6640625" customWidth="1"/>
    <col min="1032" max="1032" width="20.1640625" customWidth="1"/>
    <col min="1281" max="1281" width="10.6640625" customWidth="1"/>
    <col min="1282" max="1282" width="33.33203125" customWidth="1"/>
    <col min="1283" max="1283" width="8.83203125" customWidth="1"/>
    <col min="1284" max="1284" width="15.1640625" customWidth="1"/>
    <col min="1285" max="1285" width="7.6640625" customWidth="1"/>
    <col min="1286" max="1286" width="13.33203125" customWidth="1"/>
    <col min="1287" max="1287" width="7.6640625" customWidth="1"/>
    <col min="1288" max="1288" width="20.1640625" customWidth="1"/>
    <col min="1537" max="1537" width="10.6640625" customWidth="1"/>
    <col min="1538" max="1538" width="33.33203125" customWidth="1"/>
    <col min="1539" max="1539" width="8.83203125" customWidth="1"/>
    <col min="1540" max="1540" width="15.1640625" customWidth="1"/>
    <col min="1541" max="1541" width="7.6640625" customWidth="1"/>
    <col min="1542" max="1542" width="13.33203125" customWidth="1"/>
    <col min="1543" max="1543" width="7.6640625" customWidth="1"/>
    <col min="1544" max="1544" width="20.1640625" customWidth="1"/>
    <col min="1793" max="1793" width="10.6640625" customWidth="1"/>
    <col min="1794" max="1794" width="33.33203125" customWidth="1"/>
    <col min="1795" max="1795" width="8.83203125" customWidth="1"/>
    <col min="1796" max="1796" width="15.1640625" customWidth="1"/>
    <col min="1797" max="1797" width="7.6640625" customWidth="1"/>
    <col min="1798" max="1798" width="13.33203125" customWidth="1"/>
    <col min="1799" max="1799" width="7.6640625" customWidth="1"/>
    <col min="1800" max="1800" width="20.1640625" customWidth="1"/>
    <col min="2049" max="2049" width="10.6640625" customWidth="1"/>
    <col min="2050" max="2050" width="33.33203125" customWidth="1"/>
    <col min="2051" max="2051" width="8.83203125" customWidth="1"/>
    <col min="2052" max="2052" width="15.1640625" customWidth="1"/>
    <col min="2053" max="2053" width="7.6640625" customWidth="1"/>
    <col min="2054" max="2054" width="13.33203125" customWidth="1"/>
    <col min="2055" max="2055" width="7.6640625" customWidth="1"/>
    <col min="2056" max="2056" width="20.1640625" customWidth="1"/>
    <col min="2305" max="2305" width="10.6640625" customWidth="1"/>
    <col min="2306" max="2306" width="33.33203125" customWidth="1"/>
    <col min="2307" max="2307" width="8.83203125" customWidth="1"/>
    <col min="2308" max="2308" width="15.1640625" customWidth="1"/>
    <col min="2309" max="2309" width="7.6640625" customWidth="1"/>
    <col min="2310" max="2310" width="13.33203125" customWidth="1"/>
    <col min="2311" max="2311" width="7.6640625" customWidth="1"/>
    <col min="2312" max="2312" width="20.1640625" customWidth="1"/>
    <col min="2561" max="2561" width="10.6640625" customWidth="1"/>
    <col min="2562" max="2562" width="33.33203125" customWidth="1"/>
    <col min="2563" max="2563" width="8.83203125" customWidth="1"/>
    <col min="2564" max="2564" width="15.1640625" customWidth="1"/>
    <col min="2565" max="2565" width="7.6640625" customWidth="1"/>
    <col min="2566" max="2566" width="13.33203125" customWidth="1"/>
    <col min="2567" max="2567" width="7.6640625" customWidth="1"/>
    <col min="2568" max="2568" width="20.1640625" customWidth="1"/>
    <col min="2817" max="2817" width="10.6640625" customWidth="1"/>
    <col min="2818" max="2818" width="33.33203125" customWidth="1"/>
    <col min="2819" max="2819" width="8.83203125" customWidth="1"/>
    <col min="2820" max="2820" width="15.1640625" customWidth="1"/>
    <col min="2821" max="2821" width="7.6640625" customWidth="1"/>
    <col min="2822" max="2822" width="13.33203125" customWidth="1"/>
    <col min="2823" max="2823" width="7.6640625" customWidth="1"/>
    <col min="2824" max="2824" width="20.1640625" customWidth="1"/>
    <col min="3073" max="3073" width="10.6640625" customWidth="1"/>
    <col min="3074" max="3074" width="33.33203125" customWidth="1"/>
    <col min="3075" max="3075" width="8.83203125" customWidth="1"/>
    <col min="3076" max="3076" width="15.1640625" customWidth="1"/>
    <col min="3077" max="3077" width="7.6640625" customWidth="1"/>
    <col min="3078" max="3078" width="13.33203125" customWidth="1"/>
    <col min="3079" max="3079" width="7.6640625" customWidth="1"/>
    <col min="3080" max="3080" width="20.1640625" customWidth="1"/>
    <col min="3329" max="3329" width="10.6640625" customWidth="1"/>
    <col min="3330" max="3330" width="33.33203125" customWidth="1"/>
    <col min="3331" max="3331" width="8.83203125" customWidth="1"/>
    <col min="3332" max="3332" width="15.1640625" customWidth="1"/>
    <col min="3333" max="3333" width="7.6640625" customWidth="1"/>
    <col min="3334" max="3334" width="13.33203125" customWidth="1"/>
    <col min="3335" max="3335" width="7.6640625" customWidth="1"/>
    <col min="3336" max="3336" width="20.1640625" customWidth="1"/>
    <col min="3585" max="3585" width="10.6640625" customWidth="1"/>
    <col min="3586" max="3586" width="33.33203125" customWidth="1"/>
    <col min="3587" max="3587" width="8.83203125" customWidth="1"/>
    <col min="3588" max="3588" width="15.1640625" customWidth="1"/>
    <col min="3589" max="3589" width="7.6640625" customWidth="1"/>
    <col min="3590" max="3590" width="13.33203125" customWidth="1"/>
    <col min="3591" max="3591" width="7.6640625" customWidth="1"/>
    <col min="3592" max="3592" width="20.1640625" customWidth="1"/>
    <col min="3841" max="3841" width="10.6640625" customWidth="1"/>
    <col min="3842" max="3842" width="33.33203125" customWidth="1"/>
    <col min="3843" max="3843" width="8.83203125" customWidth="1"/>
    <col min="3844" max="3844" width="15.1640625" customWidth="1"/>
    <col min="3845" max="3845" width="7.6640625" customWidth="1"/>
    <col min="3846" max="3846" width="13.33203125" customWidth="1"/>
    <col min="3847" max="3847" width="7.6640625" customWidth="1"/>
    <col min="3848" max="3848" width="20.1640625" customWidth="1"/>
    <col min="4097" max="4097" width="10.6640625" customWidth="1"/>
    <col min="4098" max="4098" width="33.33203125" customWidth="1"/>
    <col min="4099" max="4099" width="8.83203125" customWidth="1"/>
    <col min="4100" max="4100" width="15.1640625" customWidth="1"/>
    <col min="4101" max="4101" width="7.6640625" customWidth="1"/>
    <col min="4102" max="4102" width="13.33203125" customWidth="1"/>
    <col min="4103" max="4103" width="7.6640625" customWidth="1"/>
    <col min="4104" max="4104" width="20.1640625" customWidth="1"/>
    <col min="4353" max="4353" width="10.6640625" customWidth="1"/>
    <col min="4354" max="4354" width="33.33203125" customWidth="1"/>
    <col min="4355" max="4355" width="8.83203125" customWidth="1"/>
    <col min="4356" max="4356" width="15.1640625" customWidth="1"/>
    <col min="4357" max="4357" width="7.6640625" customWidth="1"/>
    <col min="4358" max="4358" width="13.33203125" customWidth="1"/>
    <col min="4359" max="4359" width="7.6640625" customWidth="1"/>
    <col min="4360" max="4360" width="20.1640625" customWidth="1"/>
    <col min="4609" max="4609" width="10.6640625" customWidth="1"/>
    <col min="4610" max="4610" width="33.33203125" customWidth="1"/>
    <col min="4611" max="4611" width="8.83203125" customWidth="1"/>
    <col min="4612" max="4612" width="15.1640625" customWidth="1"/>
    <col min="4613" max="4613" width="7.6640625" customWidth="1"/>
    <col min="4614" max="4614" width="13.33203125" customWidth="1"/>
    <col min="4615" max="4615" width="7.6640625" customWidth="1"/>
    <col min="4616" max="4616" width="20.1640625" customWidth="1"/>
    <col min="4865" max="4865" width="10.6640625" customWidth="1"/>
    <col min="4866" max="4866" width="33.33203125" customWidth="1"/>
    <col min="4867" max="4867" width="8.83203125" customWidth="1"/>
    <col min="4868" max="4868" width="15.1640625" customWidth="1"/>
    <col min="4869" max="4869" width="7.6640625" customWidth="1"/>
    <col min="4870" max="4870" width="13.33203125" customWidth="1"/>
    <col min="4871" max="4871" width="7.6640625" customWidth="1"/>
    <col min="4872" max="4872" width="20.1640625" customWidth="1"/>
    <col min="5121" max="5121" width="10.6640625" customWidth="1"/>
    <col min="5122" max="5122" width="33.33203125" customWidth="1"/>
    <col min="5123" max="5123" width="8.83203125" customWidth="1"/>
    <col min="5124" max="5124" width="15.1640625" customWidth="1"/>
    <col min="5125" max="5125" width="7.6640625" customWidth="1"/>
    <col min="5126" max="5126" width="13.33203125" customWidth="1"/>
    <col min="5127" max="5127" width="7.6640625" customWidth="1"/>
    <col min="5128" max="5128" width="20.1640625" customWidth="1"/>
    <col min="5377" max="5377" width="10.6640625" customWidth="1"/>
    <col min="5378" max="5378" width="33.33203125" customWidth="1"/>
    <col min="5379" max="5379" width="8.83203125" customWidth="1"/>
    <col min="5380" max="5380" width="15.1640625" customWidth="1"/>
    <col min="5381" max="5381" width="7.6640625" customWidth="1"/>
    <col min="5382" max="5382" width="13.33203125" customWidth="1"/>
    <col min="5383" max="5383" width="7.6640625" customWidth="1"/>
    <col min="5384" max="5384" width="20.1640625" customWidth="1"/>
    <col min="5633" max="5633" width="10.6640625" customWidth="1"/>
    <col min="5634" max="5634" width="33.33203125" customWidth="1"/>
    <col min="5635" max="5635" width="8.83203125" customWidth="1"/>
    <col min="5636" max="5636" width="15.1640625" customWidth="1"/>
    <col min="5637" max="5637" width="7.6640625" customWidth="1"/>
    <col min="5638" max="5638" width="13.33203125" customWidth="1"/>
    <col min="5639" max="5639" width="7.6640625" customWidth="1"/>
    <col min="5640" max="5640" width="20.1640625" customWidth="1"/>
    <col min="5889" max="5889" width="10.6640625" customWidth="1"/>
    <col min="5890" max="5890" width="33.33203125" customWidth="1"/>
    <col min="5891" max="5891" width="8.83203125" customWidth="1"/>
    <col min="5892" max="5892" width="15.1640625" customWidth="1"/>
    <col min="5893" max="5893" width="7.6640625" customWidth="1"/>
    <col min="5894" max="5894" width="13.33203125" customWidth="1"/>
    <col min="5895" max="5895" width="7.6640625" customWidth="1"/>
    <col min="5896" max="5896" width="20.1640625" customWidth="1"/>
    <col min="6145" max="6145" width="10.6640625" customWidth="1"/>
    <col min="6146" max="6146" width="33.33203125" customWidth="1"/>
    <col min="6147" max="6147" width="8.83203125" customWidth="1"/>
    <col min="6148" max="6148" width="15.1640625" customWidth="1"/>
    <col min="6149" max="6149" width="7.6640625" customWidth="1"/>
    <col min="6150" max="6150" width="13.33203125" customWidth="1"/>
    <col min="6151" max="6151" width="7.6640625" customWidth="1"/>
    <col min="6152" max="6152" width="20.1640625" customWidth="1"/>
    <col min="6401" max="6401" width="10.6640625" customWidth="1"/>
    <col min="6402" max="6402" width="33.33203125" customWidth="1"/>
    <col min="6403" max="6403" width="8.83203125" customWidth="1"/>
    <col min="6404" max="6404" width="15.1640625" customWidth="1"/>
    <col min="6405" max="6405" width="7.6640625" customWidth="1"/>
    <col min="6406" max="6406" width="13.33203125" customWidth="1"/>
    <col min="6407" max="6407" width="7.6640625" customWidth="1"/>
    <col min="6408" max="6408" width="20.1640625" customWidth="1"/>
    <col min="6657" max="6657" width="10.6640625" customWidth="1"/>
    <col min="6658" max="6658" width="33.33203125" customWidth="1"/>
    <col min="6659" max="6659" width="8.83203125" customWidth="1"/>
    <col min="6660" max="6660" width="15.1640625" customWidth="1"/>
    <col min="6661" max="6661" width="7.6640625" customWidth="1"/>
    <col min="6662" max="6662" width="13.33203125" customWidth="1"/>
    <col min="6663" max="6663" width="7.6640625" customWidth="1"/>
    <col min="6664" max="6664" width="20.1640625" customWidth="1"/>
    <col min="6913" max="6913" width="10.6640625" customWidth="1"/>
    <col min="6914" max="6914" width="33.33203125" customWidth="1"/>
    <col min="6915" max="6915" width="8.83203125" customWidth="1"/>
    <col min="6916" max="6916" width="15.1640625" customWidth="1"/>
    <col min="6917" max="6917" width="7.6640625" customWidth="1"/>
    <col min="6918" max="6918" width="13.33203125" customWidth="1"/>
    <col min="6919" max="6919" width="7.6640625" customWidth="1"/>
    <col min="6920" max="6920" width="20.1640625" customWidth="1"/>
    <col min="7169" max="7169" width="10.6640625" customWidth="1"/>
    <col min="7170" max="7170" width="33.33203125" customWidth="1"/>
    <col min="7171" max="7171" width="8.83203125" customWidth="1"/>
    <col min="7172" max="7172" width="15.1640625" customWidth="1"/>
    <col min="7173" max="7173" width="7.6640625" customWidth="1"/>
    <col min="7174" max="7174" width="13.33203125" customWidth="1"/>
    <col min="7175" max="7175" width="7.6640625" customWidth="1"/>
    <col min="7176" max="7176" width="20.1640625" customWidth="1"/>
    <col min="7425" max="7425" width="10.6640625" customWidth="1"/>
    <col min="7426" max="7426" width="33.33203125" customWidth="1"/>
    <col min="7427" max="7427" width="8.83203125" customWidth="1"/>
    <col min="7428" max="7428" width="15.1640625" customWidth="1"/>
    <col min="7429" max="7429" width="7.6640625" customWidth="1"/>
    <col min="7430" max="7430" width="13.33203125" customWidth="1"/>
    <col min="7431" max="7431" width="7.6640625" customWidth="1"/>
    <col min="7432" max="7432" width="20.1640625" customWidth="1"/>
    <col min="7681" max="7681" width="10.6640625" customWidth="1"/>
    <col min="7682" max="7682" width="33.33203125" customWidth="1"/>
    <col min="7683" max="7683" width="8.83203125" customWidth="1"/>
    <col min="7684" max="7684" width="15.1640625" customWidth="1"/>
    <col min="7685" max="7685" width="7.6640625" customWidth="1"/>
    <col min="7686" max="7686" width="13.33203125" customWidth="1"/>
    <col min="7687" max="7687" width="7.6640625" customWidth="1"/>
    <col min="7688" max="7688" width="20.1640625" customWidth="1"/>
    <col min="7937" max="7937" width="10.6640625" customWidth="1"/>
    <col min="7938" max="7938" width="33.33203125" customWidth="1"/>
    <col min="7939" max="7939" width="8.83203125" customWidth="1"/>
    <col min="7940" max="7940" width="15.1640625" customWidth="1"/>
    <col min="7941" max="7941" width="7.6640625" customWidth="1"/>
    <col min="7942" max="7942" width="13.33203125" customWidth="1"/>
    <col min="7943" max="7943" width="7.6640625" customWidth="1"/>
    <col min="7944" max="7944" width="20.1640625" customWidth="1"/>
    <col min="8193" max="8193" width="10.6640625" customWidth="1"/>
    <col min="8194" max="8194" width="33.33203125" customWidth="1"/>
    <col min="8195" max="8195" width="8.83203125" customWidth="1"/>
    <col min="8196" max="8196" width="15.1640625" customWidth="1"/>
    <col min="8197" max="8197" width="7.6640625" customWidth="1"/>
    <col min="8198" max="8198" width="13.33203125" customWidth="1"/>
    <col min="8199" max="8199" width="7.6640625" customWidth="1"/>
    <col min="8200" max="8200" width="20.1640625" customWidth="1"/>
    <col min="8449" max="8449" width="10.6640625" customWidth="1"/>
    <col min="8450" max="8450" width="33.33203125" customWidth="1"/>
    <col min="8451" max="8451" width="8.83203125" customWidth="1"/>
    <col min="8452" max="8452" width="15.1640625" customWidth="1"/>
    <col min="8453" max="8453" width="7.6640625" customWidth="1"/>
    <col min="8454" max="8454" width="13.33203125" customWidth="1"/>
    <col min="8455" max="8455" width="7.6640625" customWidth="1"/>
    <col min="8456" max="8456" width="20.1640625" customWidth="1"/>
    <col min="8705" max="8705" width="10.6640625" customWidth="1"/>
    <col min="8706" max="8706" width="33.33203125" customWidth="1"/>
    <col min="8707" max="8707" width="8.83203125" customWidth="1"/>
    <col min="8708" max="8708" width="15.1640625" customWidth="1"/>
    <col min="8709" max="8709" width="7.6640625" customWidth="1"/>
    <col min="8710" max="8710" width="13.33203125" customWidth="1"/>
    <col min="8711" max="8711" width="7.6640625" customWidth="1"/>
    <col min="8712" max="8712" width="20.1640625" customWidth="1"/>
    <col min="8961" max="8961" width="10.6640625" customWidth="1"/>
    <col min="8962" max="8962" width="33.33203125" customWidth="1"/>
    <col min="8963" max="8963" width="8.83203125" customWidth="1"/>
    <col min="8964" max="8964" width="15.1640625" customWidth="1"/>
    <col min="8965" max="8965" width="7.6640625" customWidth="1"/>
    <col min="8966" max="8966" width="13.33203125" customWidth="1"/>
    <col min="8967" max="8967" width="7.6640625" customWidth="1"/>
    <col min="8968" max="8968" width="20.1640625" customWidth="1"/>
    <col min="9217" max="9217" width="10.6640625" customWidth="1"/>
    <col min="9218" max="9218" width="33.33203125" customWidth="1"/>
    <col min="9219" max="9219" width="8.83203125" customWidth="1"/>
    <col min="9220" max="9220" width="15.1640625" customWidth="1"/>
    <col min="9221" max="9221" width="7.6640625" customWidth="1"/>
    <col min="9222" max="9222" width="13.33203125" customWidth="1"/>
    <col min="9223" max="9223" width="7.6640625" customWidth="1"/>
    <col min="9224" max="9224" width="20.1640625" customWidth="1"/>
    <col min="9473" max="9473" width="10.6640625" customWidth="1"/>
    <col min="9474" max="9474" width="33.33203125" customWidth="1"/>
    <col min="9475" max="9475" width="8.83203125" customWidth="1"/>
    <col min="9476" max="9476" width="15.1640625" customWidth="1"/>
    <col min="9477" max="9477" width="7.6640625" customWidth="1"/>
    <col min="9478" max="9478" width="13.33203125" customWidth="1"/>
    <col min="9479" max="9479" width="7.6640625" customWidth="1"/>
    <col min="9480" max="9480" width="20.1640625" customWidth="1"/>
    <col min="9729" max="9729" width="10.6640625" customWidth="1"/>
    <col min="9730" max="9730" width="33.33203125" customWidth="1"/>
    <col min="9731" max="9731" width="8.83203125" customWidth="1"/>
    <col min="9732" max="9732" width="15.1640625" customWidth="1"/>
    <col min="9733" max="9733" width="7.6640625" customWidth="1"/>
    <col min="9734" max="9734" width="13.33203125" customWidth="1"/>
    <col min="9735" max="9735" width="7.6640625" customWidth="1"/>
    <col min="9736" max="9736" width="20.1640625" customWidth="1"/>
    <col min="9985" max="9985" width="10.6640625" customWidth="1"/>
    <col min="9986" max="9986" width="33.33203125" customWidth="1"/>
    <col min="9987" max="9987" width="8.83203125" customWidth="1"/>
    <col min="9988" max="9988" width="15.1640625" customWidth="1"/>
    <col min="9989" max="9989" width="7.6640625" customWidth="1"/>
    <col min="9990" max="9990" width="13.33203125" customWidth="1"/>
    <col min="9991" max="9991" width="7.6640625" customWidth="1"/>
    <col min="9992" max="9992" width="20.1640625" customWidth="1"/>
    <col min="10241" max="10241" width="10.6640625" customWidth="1"/>
    <col min="10242" max="10242" width="33.33203125" customWidth="1"/>
    <col min="10243" max="10243" width="8.83203125" customWidth="1"/>
    <col min="10244" max="10244" width="15.1640625" customWidth="1"/>
    <col min="10245" max="10245" width="7.6640625" customWidth="1"/>
    <col min="10246" max="10246" width="13.33203125" customWidth="1"/>
    <col min="10247" max="10247" width="7.6640625" customWidth="1"/>
    <col min="10248" max="10248" width="20.1640625" customWidth="1"/>
    <col min="10497" max="10497" width="10.6640625" customWidth="1"/>
    <col min="10498" max="10498" width="33.33203125" customWidth="1"/>
    <col min="10499" max="10499" width="8.83203125" customWidth="1"/>
    <col min="10500" max="10500" width="15.1640625" customWidth="1"/>
    <col min="10501" max="10501" width="7.6640625" customWidth="1"/>
    <col min="10502" max="10502" width="13.33203125" customWidth="1"/>
    <col min="10503" max="10503" width="7.6640625" customWidth="1"/>
    <col min="10504" max="10504" width="20.1640625" customWidth="1"/>
    <col min="10753" max="10753" width="10.6640625" customWidth="1"/>
    <col min="10754" max="10754" width="33.33203125" customWidth="1"/>
    <col min="10755" max="10755" width="8.83203125" customWidth="1"/>
    <col min="10756" max="10756" width="15.1640625" customWidth="1"/>
    <col min="10757" max="10757" width="7.6640625" customWidth="1"/>
    <col min="10758" max="10758" width="13.33203125" customWidth="1"/>
    <col min="10759" max="10759" width="7.6640625" customWidth="1"/>
    <col min="10760" max="10760" width="20.1640625" customWidth="1"/>
    <col min="11009" max="11009" width="10.6640625" customWidth="1"/>
    <col min="11010" max="11010" width="33.33203125" customWidth="1"/>
    <col min="11011" max="11011" width="8.83203125" customWidth="1"/>
    <col min="11012" max="11012" width="15.1640625" customWidth="1"/>
    <col min="11013" max="11013" width="7.6640625" customWidth="1"/>
    <col min="11014" max="11014" width="13.33203125" customWidth="1"/>
    <col min="11015" max="11015" width="7.6640625" customWidth="1"/>
    <col min="11016" max="11016" width="20.1640625" customWidth="1"/>
    <col min="11265" max="11265" width="10.6640625" customWidth="1"/>
    <col min="11266" max="11266" width="33.33203125" customWidth="1"/>
    <col min="11267" max="11267" width="8.83203125" customWidth="1"/>
    <col min="11268" max="11268" width="15.1640625" customWidth="1"/>
    <col min="11269" max="11269" width="7.6640625" customWidth="1"/>
    <col min="11270" max="11270" width="13.33203125" customWidth="1"/>
    <col min="11271" max="11271" width="7.6640625" customWidth="1"/>
    <col min="11272" max="11272" width="20.1640625" customWidth="1"/>
    <col min="11521" max="11521" width="10.6640625" customWidth="1"/>
    <col min="11522" max="11522" width="33.33203125" customWidth="1"/>
    <col min="11523" max="11523" width="8.83203125" customWidth="1"/>
    <col min="11524" max="11524" width="15.1640625" customWidth="1"/>
    <col min="11525" max="11525" width="7.6640625" customWidth="1"/>
    <col min="11526" max="11526" width="13.33203125" customWidth="1"/>
    <col min="11527" max="11527" width="7.6640625" customWidth="1"/>
    <col min="11528" max="11528" width="20.1640625" customWidth="1"/>
    <col min="11777" max="11777" width="10.6640625" customWidth="1"/>
    <col min="11778" max="11778" width="33.33203125" customWidth="1"/>
    <col min="11779" max="11779" width="8.83203125" customWidth="1"/>
    <col min="11780" max="11780" width="15.1640625" customWidth="1"/>
    <col min="11781" max="11781" width="7.6640625" customWidth="1"/>
    <col min="11782" max="11782" width="13.33203125" customWidth="1"/>
    <col min="11783" max="11783" width="7.6640625" customWidth="1"/>
    <col min="11784" max="11784" width="20.1640625" customWidth="1"/>
    <col min="12033" max="12033" width="10.6640625" customWidth="1"/>
    <col min="12034" max="12034" width="33.33203125" customWidth="1"/>
    <col min="12035" max="12035" width="8.83203125" customWidth="1"/>
    <col min="12036" max="12036" width="15.1640625" customWidth="1"/>
    <col min="12037" max="12037" width="7.6640625" customWidth="1"/>
    <col min="12038" max="12038" width="13.33203125" customWidth="1"/>
    <col min="12039" max="12039" width="7.6640625" customWidth="1"/>
    <col min="12040" max="12040" width="20.1640625" customWidth="1"/>
    <col min="12289" max="12289" width="10.6640625" customWidth="1"/>
    <col min="12290" max="12290" width="33.33203125" customWidth="1"/>
    <col min="12291" max="12291" width="8.83203125" customWidth="1"/>
    <col min="12292" max="12292" width="15.1640625" customWidth="1"/>
    <col min="12293" max="12293" width="7.6640625" customWidth="1"/>
    <col min="12294" max="12294" width="13.33203125" customWidth="1"/>
    <col min="12295" max="12295" width="7.6640625" customWidth="1"/>
    <col min="12296" max="12296" width="20.1640625" customWidth="1"/>
    <col min="12545" max="12545" width="10.6640625" customWidth="1"/>
    <col min="12546" max="12546" width="33.33203125" customWidth="1"/>
    <col min="12547" max="12547" width="8.83203125" customWidth="1"/>
    <col min="12548" max="12548" width="15.1640625" customWidth="1"/>
    <col min="12549" max="12549" width="7.6640625" customWidth="1"/>
    <col min="12550" max="12550" width="13.33203125" customWidth="1"/>
    <col min="12551" max="12551" width="7.6640625" customWidth="1"/>
    <col min="12552" max="12552" width="20.1640625" customWidth="1"/>
    <col min="12801" max="12801" width="10.6640625" customWidth="1"/>
    <col min="12802" max="12802" width="33.33203125" customWidth="1"/>
    <col min="12803" max="12803" width="8.83203125" customWidth="1"/>
    <col min="12804" max="12804" width="15.1640625" customWidth="1"/>
    <col min="12805" max="12805" width="7.6640625" customWidth="1"/>
    <col min="12806" max="12806" width="13.33203125" customWidth="1"/>
    <col min="12807" max="12807" width="7.6640625" customWidth="1"/>
    <col min="12808" max="12808" width="20.1640625" customWidth="1"/>
    <col min="13057" max="13057" width="10.6640625" customWidth="1"/>
    <col min="13058" max="13058" width="33.33203125" customWidth="1"/>
    <col min="13059" max="13059" width="8.83203125" customWidth="1"/>
    <col min="13060" max="13060" width="15.1640625" customWidth="1"/>
    <col min="13061" max="13061" width="7.6640625" customWidth="1"/>
    <col min="13062" max="13062" width="13.33203125" customWidth="1"/>
    <col min="13063" max="13063" width="7.6640625" customWidth="1"/>
    <col min="13064" max="13064" width="20.1640625" customWidth="1"/>
    <col min="13313" max="13313" width="10.6640625" customWidth="1"/>
    <col min="13314" max="13314" width="33.33203125" customWidth="1"/>
    <col min="13315" max="13315" width="8.83203125" customWidth="1"/>
    <col min="13316" max="13316" width="15.1640625" customWidth="1"/>
    <col min="13317" max="13317" width="7.6640625" customWidth="1"/>
    <col min="13318" max="13318" width="13.33203125" customWidth="1"/>
    <col min="13319" max="13319" width="7.6640625" customWidth="1"/>
    <col min="13320" max="13320" width="20.1640625" customWidth="1"/>
    <col min="13569" max="13569" width="10.6640625" customWidth="1"/>
    <col min="13570" max="13570" width="33.33203125" customWidth="1"/>
    <col min="13571" max="13571" width="8.83203125" customWidth="1"/>
    <col min="13572" max="13572" width="15.1640625" customWidth="1"/>
    <col min="13573" max="13573" width="7.6640625" customWidth="1"/>
    <col min="13574" max="13574" width="13.33203125" customWidth="1"/>
    <col min="13575" max="13575" width="7.6640625" customWidth="1"/>
    <col min="13576" max="13576" width="20.1640625" customWidth="1"/>
    <col min="13825" max="13825" width="10.6640625" customWidth="1"/>
    <col min="13826" max="13826" width="33.33203125" customWidth="1"/>
    <col min="13827" max="13827" width="8.83203125" customWidth="1"/>
    <col min="13828" max="13828" width="15.1640625" customWidth="1"/>
    <col min="13829" max="13829" width="7.6640625" customWidth="1"/>
    <col min="13830" max="13830" width="13.33203125" customWidth="1"/>
    <col min="13831" max="13831" width="7.6640625" customWidth="1"/>
    <col min="13832" max="13832" width="20.1640625" customWidth="1"/>
    <col min="14081" max="14081" width="10.6640625" customWidth="1"/>
    <col min="14082" max="14082" width="33.33203125" customWidth="1"/>
    <col min="14083" max="14083" width="8.83203125" customWidth="1"/>
    <col min="14084" max="14084" width="15.1640625" customWidth="1"/>
    <col min="14085" max="14085" width="7.6640625" customWidth="1"/>
    <col min="14086" max="14086" width="13.33203125" customWidth="1"/>
    <col min="14087" max="14087" width="7.6640625" customWidth="1"/>
    <col min="14088" max="14088" width="20.1640625" customWidth="1"/>
    <col min="14337" max="14337" width="10.6640625" customWidth="1"/>
    <col min="14338" max="14338" width="33.33203125" customWidth="1"/>
    <col min="14339" max="14339" width="8.83203125" customWidth="1"/>
    <col min="14340" max="14340" width="15.1640625" customWidth="1"/>
    <col min="14341" max="14341" width="7.6640625" customWidth="1"/>
    <col min="14342" max="14342" width="13.33203125" customWidth="1"/>
    <col min="14343" max="14343" width="7.6640625" customWidth="1"/>
    <col min="14344" max="14344" width="20.1640625" customWidth="1"/>
    <col min="14593" max="14593" width="10.6640625" customWidth="1"/>
    <col min="14594" max="14594" width="33.33203125" customWidth="1"/>
    <col min="14595" max="14595" width="8.83203125" customWidth="1"/>
    <col min="14596" max="14596" width="15.1640625" customWidth="1"/>
    <col min="14597" max="14597" width="7.6640625" customWidth="1"/>
    <col min="14598" max="14598" width="13.33203125" customWidth="1"/>
    <col min="14599" max="14599" width="7.6640625" customWidth="1"/>
    <col min="14600" max="14600" width="20.1640625" customWidth="1"/>
    <col min="14849" max="14849" width="10.6640625" customWidth="1"/>
    <col min="14850" max="14850" width="33.33203125" customWidth="1"/>
    <col min="14851" max="14851" width="8.83203125" customWidth="1"/>
    <col min="14852" max="14852" width="15.1640625" customWidth="1"/>
    <col min="14853" max="14853" width="7.6640625" customWidth="1"/>
    <col min="14854" max="14854" width="13.33203125" customWidth="1"/>
    <col min="14855" max="14855" width="7.6640625" customWidth="1"/>
    <col min="14856" max="14856" width="20.1640625" customWidth="1"/>
    <col min="15105" max="15105" width="10.6640625" customWidth="1"/>
    <col min="15106" max="15106" width="33.33203125" customWidth="1"/>
    <col min="15107" max="15107" width="8.83203125" customWidth="1"/>
    <col min="15108" max="15108" width="15.1640625" customWidth="1"/>
    <col min="15109" max="15109" width="7.6640625" customWidth="1"/>
    <col min="15110" max="15110" width="13.33203125" customWidth="1"/>
    <col min="15111" max="15111" width="7.6640625" customWidth="1"/>
    <col min="15112" max="15112" width="20.1640625" customWidth="1"/>
    <col min="15361" max="15361" width="10.6640625" customWidth="1"/>
    <col min="15362" max="15362" width="33.33203125" customWidth="1"/>
    <col min="15363" max="15363" width="8.83203125" customWidth="1"/>
    <col min="15364" max="15364" width="15.1640625" customWidth="1"/>
    <col min="15365" max="15365" width="7.6640625" customWidth="1"/>
    <col min="15366" max="15366" width="13.33203125" customWidth="1"/>
    <col min="15367" max="15367" width="7.6640625" customWidth="1"/>
    <col min="15368" max="15368" width="20.1640625" customWidth="1"/>
    <col min="15617" max="15617" width="10.6640625" customWidth="1"/>
    <col min="15618" max="15618" width="33.33203125" customWidth="1"/>
    <col min="15619" max="15619" width="8.83203125" customWidth="1"/>
    <col min="15620" max="15620" width="15.1640625" customWidth="1"/>
    <col min="15621" max="15621" width="7.6640625" customWidth="1"/>
    <col min="15622" max="15622" width="13.33203125" customWidth="1"/>
    <col min="15623" max="15623" width="7.6640625" customWidth="1"/>
    <col min="15624" max="15624" width="20.1640625" customWidth="1"/>
    <col min="15873" max="15873" width="10.6640625" customWidth="1"/>
    <col min="15874" max="15874" width="33.33203125" customWidth="1"/>
    <col min="15875" max="15875" width="8.83203125" customWidth="1"/>
    <col min="15876" max="15876" width="15.1640625" customWidth="1"/>
    <col min="15877" max="15877" width="7.6640625" customWidth="1"/>
    <col min="15878" max="15878" width="13.33203125" customWidth="1"/>
    <col min="15879" max="15879" width="7.6640625" customWidth="1"/>
    <col min="15880" max="15880" width="20.1640625" customWidth="1"/>
    <col min="16129" max="16129" width="10.6640625" customWidth="1"/>
    <col min="16130" max="16130" width="33.33203125" customWidth="1"/>
    <col min="16131" max="16131" width="8.83203125" customWidth="1"/>
    <col min="16132" max="16132" width="15.1640625" customWidth="1"/>
    <col min="16133" max="16133" width="7.6640625" customWidth="1"/>
    <col min="16134" max="16134" width="13.33203125" customWidth="1"/>
    <col min="16135" max="16135" width="7.6640625" customWidth="1"/>
    <col min="16136" max="16136" width="20.1640625" customWidth="1"/>
  </cols>
  <sheetData>
    <row r="1" spans="1:8" ht="43.5" customHeight="1" x14ac:dyDescent="0.2">
      <c r="A1" s="6"/>
      <c r="B1" s="1"/>
      <c r="C1" s="1"/>
      <c r="D1" s="1"/>
      <c r="E1" s="26"/>
      <c r="F1" s="203" t="s">
        <v>540</v>
      </c>
      <c r="G1" s="203"/>
      <c r="H1" s="203"/>
    </row>
    <row r="2" spans="1:8" ht="43.5" customHeight="1" x14ac:dyDescent="0.2">
      <c r="A2" s="204" t="s">
        <v>277</v>
      </c>
      <c r="B2" s="195"/>
      <c r="C2" s="195"/>
      <c r="D2" s="195"/>
      <c r="E2" s="195"/>
      <c r="F2" s="195"/>
      <c r="G2" s="195"/>
      <c r="H2" s="196"/>
    </row>
    <row r="3" spans="1:8" ht="24" customHeight="1" x14ac:dyDescent="0.2">
      <c r="A3" s="207" t="s">
        <v>0</v>
      </c>
      <c r="B3" s="208" t="s">
        <v>1</v>
      </c>
      <c r="C3" s="209" t="s">
        <v>2</v>
      </c>
      <c r="D3" s="209"/>
      <c r="E3" s="209" t="s">
        <v>3</v>
      </c>
      <c r="F3" s="209"/>
      <c r="G3" s="209" t="s">
        <v>4</v>
      </c>
      <c r="H3" s="209"/>
    </row>
    <row r="4" spans="1:8" ht="27.75" customHeight="1" x14ac:dyDescent="0.2">
      <c r="A4" s="207"/>
      <c r="B4" s="208"/>
      <c r="C4" s="2" t="s">
        <v>5</v>
      </c>
      <c r="D4" s="2" t="s">
        <v>6</v>
      </c>
      <c r="E4" s="27" t="s">
        <v>5</v>
      </c>
      <c r="F4" s="23" t="s">
        <v>6</v>
      </c>
      <c r="G4" s="2" t="s">
        <v>5</v>
      </c>
      <c r="H4" s="2" t="s">
        <v>6</v>
      </c>
    </row>
    <row r="5" spans="1:8" ht="11.25" customHeight="1" x14ac:dyDescent="0.2">
      <c r="A5" s="62" t="s">
        <v>20</v>
      </c>
      <c r="B5" s="62" t="s">
        <v>254</v>
      </c>
      <c r="C5" s="63">
        <v>308</v>
      </c>
      <c r="D5" s="64">
        <v>36693182</v>
      </c>
      <c r="E5" s="63">
        <v>-76</v>
      </c>
      <c r="F5" s="64">
        <v>-9173296</v>
      </c>
      <c r="G5" s="63">
        <v>232</v>
      </c>
      <c r="H5" s="64">
        <v>27519886</v>
      </c>
    </row>
    <row r="6" spans="1:8" ht="11.25" customHeight="1" outlineLevel="1" x14ac:dyDescent="0.2">
      <c r="A6" s="66"/>
      <c r="B6" s="67" t="s">
        <v>268</v>
      </c>
      <c r="C6" s="68">
        <v>308</v>
      </c>
      <c r="D6" s="69">
        <v>36693182</v>
      </c>
      <c r="E6" s="68">
        <v>-76</v>
      </c>
      <c r="F6" s="69">
        <v>-9173296</v>
      </c>
      <c r="G6" s="83">
        <v>232</v>
      </c>
      <c r="H6" s="72">
        <v>27519886</v>
      </c>
    </row>
    <row r="7" spans="1:8" ht="11.25" customHeight="1" outlineLevel="2" x14ac:dyDescent="0.2">
      <c r="A7" s="73"/>
      <c r="B7" s="67" t="s">
        <v>13</v>
      </c>
      <c r="C7" s="68">
        <v>76</v>
      </c>
      <c r="D7" s="69">
        <v>9173296</v>
      </c>
      <c r="E7" s="68">
        <v>-76</v>
      </c>
      <c r="F7" s="69">
        <v>-9173296</v>
      </c>
      <c r="G7" s="83">
        <v>0</v>
      </c>
      <c r="H7" s="72">
        <v>0</v>
      </c>
    </row>
    <row r="8" spans="1:8" ht="11.25" customHeight="1" outlineLevel="2" x14ac:dyDescent="0.2">
      <c r="A8" s="73"/>
      <c r="B8" s="67" t="s">
        <v>7</v>
      </c>
      <c r="C8" s="68">
        <v>76</v>
      </c>
      <c r="D8" s="69">
        <v>9173296</v>
      </c>
      <c r="E8" s="68">
        <v>0</v>
      </c>
      <c r="F8" s="69">
        <v>0</v>
      </c>
      <c r="G8" s="83">
        <v>76</v>
      </c>
      <c r="H8" s="72">
        <v>9173296</v>
      </c>
    </row>
    <row r="9" spans="1:8" ht="11.25" customHeight="1" outlineLevel="2" x14ac:dyDescent="0.2">
      <c r="A9" s="73"/>
      <c r="B9" s="67" t="s">
        <v>8</v>
      </c>
      <c r="C9" s="68">
        <v>76</v>
      </c>
      <c r="D9" s="69">
        <v>9173296</v>
      </c>
      <c r="E9" s="68">
        <v>0</v>
      </c>
      <c r="F9" s="69">
        <v>0</v>
      </c>
      <c r="G9" s="83">
        <v>76</v>
      </c>
      <c r="H9" s="72">
        <v>9173296</v>
      </c>
    </row>
    <row r="10" spans="1:8" ht="11.25" customHeight="1" outlineLevel="2" x14ac:dyDescent="0.2">
      <c r="A10" s="73"/>
      <c r="B10" s="67" t="s">
        <v>9</v>
      </c>
      <c r="C10" s="68">
        <v>80</v>
      </c>
      <c r="D10" s="69">
        <v>9173294</v>
      </c>
      <c r="E10" s="68">
        <v>0</v>
      </c>
      <c r="F10" s="69">
        <v>0</v>
      </c>
      <c r="G10" s="83">
        <v>80</v>
      </c>
      <c r="H10" s="72">
        <v>9173294</v>
      </c>
    </row>
    <row r="11" spans="1:8" ht="11.25" customHeight="1" x14ac:dyDescent="0.2">
      <c r="A11" s="62" t="s">
        <v>23</v>
      </c>
      <c r="B11" s="62" t="s">
        <v>269</v>
      </c>
      <c r="C11" s="65">
        <v>7866</v>
      </c>
      <c r="D11" s="64">
        <v>918386124</v>
      </c>
      <c r="E11" s="63">
        <v>-340</v>
      </c>
      <c r="F11" s="64">
        <v>-40354905.170000002</v>
      </c>
      <c r="G11" s="63">
        <v>7526</v>
      </c>
      <c r="H11" s="64">
        <v>878031218.83000004</v>
      </c>
    </row>
    <row r="12" spans="1:8" ht="11.25" customHeight="1" outlineLevel="1" x14ac:dyDescent="0.2">
      <c r="A12" s="66"/>
      <c r="B12" s="67" t="s">
        <v>268</v>
      </c>
      <c r="C12" s="70">
        <v>7866</v>
      </c>
      <c r="D12" s="69">
        <v>918386124</v>
      </c>
      <c r="E12" s="68">
        <v>-340</v>
      </c>
      <c r="F12" s="69">
        <v>-40354905.170000002</v>
      </c>
      <c r="G12" s="83">
        <v>7526</v>
      </c>
      <c r="H12" s="72">
        <v>878031218.83000004</v>
      </c>
    </row>
    <row r="13" spans="1:8" ht="11.25" customHeight="1" outlineLevel="2" x14ac:dyDescent="0.2">
      <c r="A13" s="73"/>
      <c r="B13" s="67" t="s">
        <v>13</v>
      </c>
      <c r="C13" s="70">
        <v>1966</v>
      </c>
      <c r="D13" s="69">
        <v>229596531</v>
      </c>
      <c r="E13" s="68">
        <v>-340</v>
      </c>
      <c r="F13" s="69">
        <v>-40354905.170000002</v>
      </c>
      <c r="G13" s="83">
        <v>1626</v>
      </c>
      <c r="H13" s="72">
        <v>189241625.83000001</v>
      </c>
    </row>
    <row r="14" spans="1:8" ht="11.25" customHeight="1" outlineLevel="2" x14ac:dyDescent="0.2">
      <c r="A14" s="73"/>
      <c r="B14" s="67" t="s">
        <v>7</v>
      </c>
      <c r="C14" s="70">
        <v>1966</v>
      </c>
      <c r="D14" s="69">
        <v>229596531</v>
      </c>
      <c r="E14" s="68">
        <v>0</v>
      </c>
      <c r="F14" s="69">
        <v>0</v>
      </c>
      <c r="G14" s="83">
        <v>1966</v>
      </c>
      <c r="H14" s="72">
        <v>229596531</v>
      </c>
    </row>
    <row r="15" spans="1:8" ht="11.25" customHeight="1" outlineLevel="2" x14ac:dyDescent="0.2">
      <c r="A15" s="73"/>
      <c r="B15" s="67" t="s">
        <v>8</v>
      </c>
      <c r="C15" s="70">
        <v>1966</v>
      </c>
      <c r="D15" s="69">
        <v>229596531</v>
      </c>
      <c r="E15" s="68">
        <v>0</v>
      </c>
      <c r="F15" s="69">
        <v>0</v>
      </c>
      <c r="G15" s="83">
        <v>1966</v>
      </c>
      <c r="H15" s="72">
        <v>229596531</v>
      </c>
    </row>
    <row r="16" spans="1:8" ht="11.25" customHeight="1" outlineLevel="2" x14ac:dyDescent="0.2">
      <c r="A16" s="73"/>
      <c r="B16" s="67" t="s">
        <v>9</v>
      </c>
      <c r="C16" s="70">
        <v>1968</v>
      </c>
      <c r="D16" s="69">
        <v>229596531</v>
      </c>
      <c r="E16" s="68">
        <v>0</v>
      </c>
      <c r="F16" s="69">
        <v>0</v>
      </c>
      <c r="G16" s="83">
        <v>1968</v>
      </c>
      <c r="H16" s="72">
        <v>229596531</v>
      </c>
    </row>
    <row r="17" spans="1:8" ht="11.25" customHeight="1" x14ac:dyDescent="0.2">
      <c r="A17" s="62" t="s">
        <v>25</v>
      </c>
      <c r="B17" s="62" t="s">
        <v>270</v>
      </c>
      <c r="C17" s="65">
        <v>2955</v>
      </c>
      <c r="D17" s="64">
        <v>306003984</v>
      </c>
      <c r="E17" s="63">
        <v>-174</v>
      </c>
      <c r="F17" s="64">
        <v>-17958510.829999998</v>
      </c>
      <c r="G17" s="63">
        <v>2781</v>
      </c>
      <c r="H17" s="64">
        <v>288045473.17000002</v>
      </c>
    </row>
    <row r="18" spans="1:8" ht="11.25" customHeight="1" outlineLevel="1" x14ac:dyDescent="0.2">
      <c r="A18" s="66"/>
      <c r="B18" s="67" t="s">
        <v>268</v>
      </c>
      <c r="C18" s="70">
        <v>2955</v>
      </c>
      <c r="D18" s="69">
        <v>306003984</v>
      </c>
      <c r="E18" s="68">
        <v>-174</v>
      </c>
      <c r="F18" s="69">
        <v>-17958510.829999998</v>
      </c>
      <c r="G18" s="83">
        <v>2781</v>
      </c>
      <c r="H18" s="72">
        <v>288045473.17000002</v>
      </c>
    </row>
    <row r="19" spans="1:8" ht="11.25" customHeight="1" outlineLevel="2" x14ac:dyDescent="0.2">
      <c r="A19" s="73"/>
      <c r="B19" s="67" t="s">
        <v>13</v>
      </c>
      <c r="C19" s="68">
        <v>740</v>
      </c>
      <c r="D19" s="69">
        <v>76500997</v>
      </c>
      <c r="E19" s="68">
        <v>-174</v>
      </c>
      <c r="F19" s="69">
        <v>-17958510.829999998</v>
      </c>
      <c r="G19" s="83">
        <v>566</v>
      </c>
      <c r="H19" s="72">
        <v>58542486.170000002</v>
      </c>
    </row>
    <row r="20" spans="1:8" ht="11.25" customHeight="1" outlineLevel="2" x14ac:dyDescent="0.2">
      <c r="A20" s="73"/>
      <c r="B20" s="67" t="s">
        <v>7</v>
      </c>
      <c r="C20" s="68">
        <v>740</v>
      </c>
      <c r="D20" s="69">
        <v>76500997</v>
      </c>
      <c r="E20" s="68">
        <v>0</v>
      </c>
      <c r="F20" s="69">
        <v>0</v>
      </c>
      <c r="G20" s="83">
        <v>740</v>
      </c>
      <c r="H20" s="72">
        <v>76500997</v>
      </c>
    </row>
    <row r="21" spans="1:8" ht="11.25" customHeight="1" outlineLevel="2" x14ac:dyDescent="0.2">
      <c r="A21" s="73"/>
      <c r="B21" s="67" t="s">
        <v>8</v>
      </c>
      <c r="C21" s="68">
        <v>740</v>
      </c>
      <c r="D21" s="69">
        <v>76500997</v>
      </c>
      <c r="E21" s="68">
        <v>0</v>
      </c>
      <c r="F21" s="69">
        <v>0</v>
      </c>
      <c r="G21" s="83">
        <v>740</v>
      </c>
      <c r="H21" s="72">
        <v>76500997</v>
      </c>
    </row>
    <row r="22" spans="1:8" ht="11.25" customHeight="1" outlineLevel="2" x14ac:dyDescent="0.2">
      <c r="A22" s="73"/>
      <c r="B22" s="67" t="s">
        <v>9</v>
      </c>
      <c r="C22" s="68">
        <v>735</v>
      </c>
      <c r="D22" s="69">
        <v>76500993</v>
      </c>
      <c r="E22" s="68">
        <v>0</v>
      </c>
      <c r="F22" s="69">
        <v>0</v>
      </c>
      <c r="G22" s="83">
        <v>735</v>
      </c>
      <c r="H22" s="72">
        <v>76500993</v>
      </c>
    </row>
    <row r="23" spans="1:8" ht="11.25" customHeight="1" x14ac:dyDescent="0.2">
      <c r="A23" s="62" t="s">
        <v>271</v>
      </c>
      <c r="B23" s="62" t="s">
        <v>272</v>
      </c>
      <c r="C23" s="63">
        <v>276</v>
      </c>
      <c r="D23" s="64">
        <v>12009221.810000001</v>
      </c>
      <c r="E23" s="63">
        <v>-9</v>
      </c>
      <c r="F23" s="64">
        <v>0</v>
      </c>
      <c r="G23" s="63">
        <v>267</v>
      </c>
      <c r="H23" s="64">
        <v>12009221.810000001</v>
      </c>
    </row>
    <row r="24" spans="1:8" ht="11.25" customHeight="1" outlineLevel="1" x14ac:dyDescent="0.2">
      <c r="A24" s="66"/>
      <c r="B24" s="67" t="s">
        <v>268</v>
      </c>
      <c r="C24" s="68">
        <v>276</v>
      </c>
      <c r="D24" s="69">
        <v>12009221.810000001</v>
      </c>
      <c r="E24" s="83">
        <v>-9</v>
      </c>
      <c r="F24" s="69">
        <v>0</v>
      </c>
      <c r="G24" s="83">
        <v>267</v>
      </c>
      <c r="H24" s="72">
        <v>12009221.810000001</v>
      </c>
    </row>
    <row r="25" spans="1:8" ht="11.25" customHeight="1" outlineLevel="2" x14ac:dyDescent="0.2">
      <c r="A25" s="73"/>
      <c r="B25" s="67" t="s">
        <v>13</v>
      </c>
      <c r="C25" s="68">
        <v>187</v>
      </c>
      <c r="D25" s="69">
        <v>8511674.0199999996</v>
      </c>
      <c r="E25" s="83">
        <v>-3</v>
      </c>
      <c r="F25" s="69">
        <v>0</v>
      </c>
      <c r="G25" s="83">
        <v>184</v>
      </c>
      <c r="H25" s="72">
        <v>8511674.0199999996</v>
      </c>
    </row>
    <row r="26" spans="1:8" ht="11.25" customHeight="1" outlineLevel="2" x14ac:dyDescent="0.2">
      <c r="A26" s="73"/>
      <c r="B26" s="67" t="s">
        <v>7</v>
      </c>
      <c r="C26" s="68">
        <v>89</v>
      </c>
      <c r="D26" s="69">
        <v>3497547.79</v>
      </c>
      <c r="E26" s="83">
        <v>-6</v>
      </c>
      <c r="F26" s="69">
        <v>0</v>
      </c>
      <c r="G26" s="83">
        <v>83</v>
      </c>
      <c r="H26" s="72">
        <v>3497547.79</v>
      </c>
    </row>
    <row r="27" spans="1:8" ht="11.25" customHeight="1" x14ac:dyDescent="0.2">
      <c r="A27" s="62" t="s">
        <v>43</v>
      </c>
      <c r="B27" s="62" t="s">
        <v>273</v>
      </c>
      <c r="C27" s="63">
        <v>418</v>
      </c>
      <c r="D27" s="64">
        <v>24169285</v>
      </c>
      <c r="E27" s="63">
        <v>-43</v>
      </c>
      <c r="F27" s="64">
        <v>-2491532.59</v>
      </c>
      <c r="G27" s="63">
        <v>375</v>
      </c>
      <c r="H27" s="64">
        <v>21677752.41</v>
      </c>
    </row>
    <row r="28" spans="1:8" ht="11.25" customHeight="1" outlineLevel="1" x14ac:dyDescent="0.2">
      <c r="A28" s="66"/>
      <c r="B28" s="67" t="s">
        <v>268</v>
      </c>
      <c r="C28" s="68">
        <v>418</v>
      </c>
      <c r="D28" s="69">
        <v>24169285</v>
      </c>
      <c r="E28" s="68">
        <v>-43</v>
      </c>
      <c r="F28" s="69">
        <v>-2491532.59</v>
      </c>
      <c r="G28" s="83">
        <v>375</v>
      </c>
      <c r="H28" s="72">
        <v>21677752.41</v>
      </c>
    </row>
    <row r="29" spans="1:8" ht="11.25" customHeight="1" outlineLevel="2" x14ac:dyDescent="0.2">
      <c r="A29" s="73"/>
      <c r="B29" s="67" t="s">
        <v>13</v>
      </c>
      <c r="C29" s="68">
        <v>105</v>
      </c>
      <c r="D29" s="69">
        <v>6042322</v>
      </c>
      <c r="E29" s="68">
        <v>-43</v>
      </c>
      <c r="F29" s="69">
        <v>-2491532.59</v>
      </c>
      <c r="G29" s="83">
        <v>62</v>
      </c>
      <c r="H29" s="72">
        <v>3550789.41</v>
      </c>
    </row>
    <row r="30" spans="1:8" ht="11.25" customHeight="1" outlineLevel="2" x14ac:dyDescent="0.2">
      <c r="A30" s="73"/>
      <c r="B30" s="67" t="s">
        <v>7</v>
      </c>
      <c r="C30" s="68">
        <v>105</v>
      </c>
      <c r="D30" s="69">
        <v>6042322</v>
      </c>
      <c r="E30" s="68">
        <v>0</v>
      </c>
      <c r="F30" s="69">
        <v>0</v>
      </c>
      <c r="G30" s="83">
        <v>105</v>
      </c>
      <c r="H30" s="72">
        <v>6042322</v>
      </c>
    </row>
    <row r="31" spans="1:8" ht="11.25" customHeight="1" outlineLevel="2" x14ac:dyDescent="0.2">
      <c r="A31" s="73"/>
      <c r="B31" s="67" t="s">
        <v>8</v>
      </c>
      <c r="C31" s="68">
        <v>105</v>
      </c>
      <c r="D31" s="69">
        <v>6091279</v>
      </c>
      <c r="E31" s="68">
        <v>0</v>
      </c>
      <c r="F31" s="69">
        <v>0</v>
      </c>
      <c r="G31" s="83">
        <v>105</v>
      </c>
      <c r="H31" s="72">
        <v>6091279</v>
      </c>
    </row>
    <row r="32" spans="1:8" ht="11.25" customHeight="1" outlineLevel="2" x14ac:dyDescent="0.2">
      <c r="A32" s="73"/>
      <c r="B32" s="67" t="s">
        <v>9</v>
      </c>
      <c r="C32" s="68">
        <v>103</v>
      </c>
      <c r="D32" s="69">
        <v>5993362</v>
      </c>
      <c r="E32" s="68">
        <v>0</v>
      </c>
      <c r="F32" s="69">
        <v>0</v>
      </c>
      <c r="G32" s="83">
        <v>103</v>
      </c>
      <c r="H32" s="72">
        <v>5993362</v>
      </c>
    </row>
    <row r="33" spans="1:8" ht="11.25" customHeight="1" x14ac:dyDescent="0.2">
      <c r="A33" s="62" t="s">
        <v>63</v>
      </c>
      <c r="B33" s="62" t="s">
        <v>64</v>
      </c>
      <c r="C33" s="63">
        <v>122</v>
      </c>
      <c r="D33" s="64">
        <v>5865372</v>
      </c>
      <c r="E33" s="65">
        <v>-31</v>
      </c>
      <c r="F33" s="64">
        <v>-1466344</v>
      </c>
      <c r="G33" s="63">
        <v>91</v>
      </c>
      <c r="H33" s="64">
        <v>4399028</v>
      </c>
    </row>
    <row r="34" spans="1:8" ht="11.25" customHeight="1" outlineLevel="1" x14ac:dyDescent="0.2">
      <c r="A34" s="66"/>
      <c r="B34" s="67" t="s">
        <v>268</v>
      </c>
      <c r="C34" s="68">
        <v>122</v>
      </c>
      <c r="D34" s="69">
        <v>5865372</v>
      </c>
      <c r="E34" s="70">
        <v>-31</v>
      </c>
      <c r="F34" s="69">
        <v>-1466344</v>
      </c>
      <c r="G34" s="83">
        <v>91</v>
      </c>
      <c r="H34" s="72">
        <v>4399028</v>
      </c>
    </row>
    <row r="35" spans="1:8" ht="11.25" customHeight="1" outlineLevel="2" x14ac:dyDescent="0.2">
      <c r="A35" s="73"/>
      <c r="B35" s="67" t="s">
        <v>13</v>
      </c>
      <c r="C35" s="68">
        <v>31</v>
      </c>
      <c r="D35" s="69">
        <v>1466344</v>
      </c>
      <c r="E35" s="68">
        <v>-31</v>
      </c>
      <c r="F35" s="69">
        <v>-1466344</v>
      </c>
      <c r="G35" s="83">
        <v>0</v>
      </c>
      <c r="H35" s="72">
        <v>0</v>
      </c>
    </row>
    <row r="36" spans="1:8" ht="11.25" customHeight="1" outlineLevel="2" x14ac:dyDescent="0.2">
      <c r="A36" s="73"/>
      <c r="B36" s="67" t="s">
        <v>7</v>
      </c>
      <c r="C36" s="68">
        <v>31</v>
      </c>
      <c r="D36" s="69">
        <v>1466344</v>
      </c>
      <c r="E36" s="68">
        <v>0</v>
      </c>
      <c r="F36" s="69">
        <v>0</v>
      </c>
      <c r="G36" s="83">
        <v>31</v>
      </c>
      <c r="H36" s="72">
        <v>1466344</v>
      </c>
    </row>
    <row r="37" spans="1:8" ht="11.25" customHeight="1" outlineLevel="2" x14ac:dyDescent="0.2">
      <c r="A37" s="73"/>
      <c r="B37" s="67" t="s">
        <v>8</v>
      </c>
      <c r="C37" s="68">
        <v>31</v>
      </c>
      <c r="D37" s="69">
        <v>1466344</v>
      </c>
      <c r="E37" s="68">
        <v>0</v>
      </c>
      <c r="F37" s="69">
        <v>0</v>
      </c>
      <c r="G37" s="83">
        <v>31</v>
      </c>
      <c r="H37" s="72">
        <v>1466344</v>
      </c>
    </row>
    <row r="38" spans="1:8" ht="11.25" customHeight="1" outlineLevel="2" x14ac:dyDescent="0.2">
      <c r="A38" s="73"/>
      <c r="B38" s="67" t="s">
        <v>9</v>
      </c>
      <c r="C38" s="68">
        <v>29</v>
      </c>
      <c r="D38" s="69">
        <v>1466340</v>
      </c>
      <c r="E38" s="68">
        <v>0</v>
      </c>
      <c r="F38" s="69">
        <v>0</v>
      </c>
      <c r="G38" s="83">
        <v>29</v>
      </c>
      <c r="H38" s="72">
        <v>1466340</v>
      </c>
    </row>
    <row r="39" spans="1:8" ht="11.25" customHeight="1" x14ac:dyDescent="0.2">
      <c r="A39" s="62" t="s">
        <v>69</v>
      </c>
      <c r="B39" s="62" t="s">
        <v>274</v>
      </c>
      <c r="C39" s="65">
        <v>1471</v>
      </c>
      <c r="D39" s="64">
        <v>94898412</v>
      </c>
      <c r="E39" s="63">
        <v>-213</v>
      </c>
      <c r="F39" s="64">
        <v>-13965496.07</v>
      </c>
      <c r="G39" s="63">
        <v>1258</v>
      </c>
      <c r="H39" s="64">
        <v>80932915.930000007</v>
      </c>
    </row>
    <row r="40" spans="1:8" ht="11.25" customHeight="1" outlineLevel="1" x14ac:dyDescent="0.2">
      <c r="A40" s="66"/>
      <c r="B40" s="67" t="s">
        <v>268</v>
      </c>
      <c r="C40" s="70">
        <v>1471</v>
      </c>
      <c r="D40" s="69">
        <v>94898412</v>
      </c>
      <c r="E40" s="68">
        <v>-213</v>
      </c>
      <c r="F40" s="69">
        <v>-13965496.07</v>
      </c>
      <c r="G40" s="83">
        <v>1258</v>
      </c>
      <c r="H40" s="72">
        <v>80932915.930000007</v>
      </c>
    </row>
    <row r="41" spans="1:8" ht="11.25" customHeight="1" outlineLevel="2" x14ac:dyDescent="0.2">
      <c r="A41" s="73"/>
      <c r="B41" s="67" t="s">
        <v>13</v>
      </c>
      <c r="C41" s="68">
        <v>361</v>
      </c>
      <c r="D41" s="69">
        <v>23639036</v>
      </c>
      <c r="E41" s="68">
        <v>-213</v>
      </c>
      <c r="F41" s="69">
        <v>-13965496.07</v>
      </c>
      <c r="G41" s="83">
        <v>148</v>
      </c>
      <c r="H41" s="72">
        <v>9673539.9299999997</v>
      </c>
    </row>
    <row r="42" spans="1:8" ht="11.25" customHeight="1" outlineLevel="2" x14ac:dyDescent="0.2">
      <c r="A42" s="73"/>
      <c r="B42" s="67" t="s">
        <v>7</v>
      </c>
      <c r="C42" s="68">
        <v>372</v>
      </c>
      <c r="D42" s="69">
        <v>23753127</v>
      </c>
      <c r="E42" s="68">
        <v>0</v>
      </c>
      <c r="F42" s="69">
        <v>0</v>
      </c>
      <c r="G42" s="83">
        <v>372</v>
      </c>
      <c r="H42" s="72">
        <v>23753127</v>
      </c>
    </row>
    <row r="43" spans="1:8" ht="11.25" customHeight="1" outlineLevel="2" x14ac:dyDescent="0.2">
      <c r="A43" s="73"/>
      <c r="B43" s="67" t="s">
        <v>8</v>
      </c>
      <c r="C43" s="68">
        <v>372</v>
      </c>
      <c r="D43" s="69">
        <v>23753127</v>
      </c>
      <c r="E43" s="68">
        <v>0</v>
      </c>
      <c r="F43" s="69">
        <v>0</v>
      </c>
      <c r="G43" s="83">
        <v>372</v>
      </c>
      <c r="H43" s="72">
        <v>23753127</v>
      </c>
    </row>
    <row r="44" spans="1:8" ht="11.25" customHeight="1" outlineLevel="2" x14ac:dyDescent="0.2">
      <c r="A44" s="73"/>
      <c r="B44" s="67" t="s">
        <v>9</v>
      </c>
      <c r="C44" s="68">
        <v>366</v>
      </c>
      <c r="D44" s="69">
        <v>23753122</v>
      </c>
      <c r="E44" s="68">
        <v>0</v>
      </c>
      <c r="F44" s="69">
        <v>0</v>
      </c>
      <c r="G44" s="83">
        <v>366</v>
      </c>
      <c r="H44" s="72">
        <v>23753122</v>
      </c>
    </row>
    <row r="45" spans="1:8" ht="11.25" customHeight="1" x14ac:dyDescent="0.2">
      <c r="A45" s="62" t="s">
        <v>77</v>
      </c>
      <c r="B45" s="62" t="s">
        <v>275</v>
      </c>
      <c r="C45" s="63">
        <v>122</v>
      </c>
      <c r="D45" s="64">
        <v>5865372</v>
      </c>
      <c r="E45" s="63">
        <v>-29</v>
      </c>
      <c r="F45" s="64">
        <v>-1395152.52</v>
      </c>
      <c r="G45" s="63">
        <v>93</v>
      </c>
      <c r="H45" s="64">
        <v>4470219.4800000004</v>
      </c>
    </row>
    <row r="46" spans="1:8" ht="11.25" customHeight="1" outlineLevel="1" x14ac:dyDescent="0.2">
      <c r="A46" s="66"/>
      <c r="B46" s="67" t="s">
        <v>268</v>
      </c>
      <c r="C46" s="68">
        <v>122</v>
      </c>
      <c r="D46" s="69">
        <v>5865372</v>
      </c>
      <c r="E46" s="68">
        <v>-29</v>
      </c>
      <c r="F46" s="69">
        <v>-1395152.52</v>
      </c>
      <c r="G46" s="83">
        <v>93</v>
      </c>
      <c r="H46" s="72">
        <v>4470219.4800000004</v>
      </c>
    </row>
    <row r="47" spans="1:8" ht="11.25" customHeight="1" outlineLevel="2" x14ac:dyDescent="0.2">
      <c r="A47" s="73"/>
      <c r="B47" s="67" t="s">
        <v>13</v>
      </c>
      <c r="C47" s="68">
        <v>31</v>
      </c>
      <c r="D47" s="69">
        <v>1466343</v>
      </c>
      <c r="E47" s="68">
        <v>-29</v>
      </c>
      <c r="F47" s="69">
        <v>-1395152.52</v>
      </c>
      <c r="G47" s="83">
        <v>2</v>
      </c>
      <c r="H47" s="72">
        <v>71190.48</v>
      </c>
    </row>
    <row r="48" spans="1:8" ht="11.25" customHeight="1" outlineLevel="2" x14ac:dyDescent="0.2">
      <c r="A48" s="73"/>
      <c r="B48" s="67" t="s">
        <v>7</v>
      </c>
      <c r="C48" s="68">
        <v>31</v>
      </c>
      <c r="D48" s="69">
        <v>1466343</v>
      </c>
      <c r="E48" s="68">
        <v>0</v>
      </c>
      <c r="F48" s="69">
        <v>0</v>
      </c>
      <c r="G48" s="83">
        <v>31</v>
      </c>
      <c r="H48" s="72">
        <v>1466343</v>
      </c>
    </row>
    <row r="49" spans="1:8" ht="11.25" customHeight="1" outlineLevel="2" x14ac:dyDescent="0.2">
      <c r="A49" s="73"/>
      <c r="B49" s="67" t="s">
        <v>8</v>
      </c>
      <c r="C49" s="68">
        <v>31</v>
      </c>
      <c r="D49" s="69">
        <v>1535436</v>
      </c>
      <c r="E49" s="68">
        <v>0</v>
      </c>
      <c r="F49" s="69">
        <v>0</v>
      </c>
      <c r="G49" s="83">
        <v>31</v>
      </c>
      <c r="H49" s="72">
        <v>1535436</v>
      </c>
    </row>
    <row r="50" spans="1:8" ht="11.25" customHeight="1" outlineLevel="2" x14ac:dyDescent="0.2">
      <c r="A50" s="73"/>
      <c r="B50" s="67" t="s">
        <v>9</v>
      </c>
      <c r="C50" s="68">
        <v>29</v>
      </c>
      <c r="D50" s="69">
        <v>1397250</v>
      </c>
      <c r="E50" s="68">
        <v>0</v>
      </c>
      <c r="F50" s="69">
        <v>0</v>
      </c>
      <c r="G50" s="83">
        <v>29</v>
      </c>
      <c r="H50" s="72">
        <v>1397250</v>
      </c>
    </row>
    <row r="51" spans="1:8" ht="21.75" customHeight="1" x14ac:dyDescent="0.2">
      <c r="A51" s="62" t="s">
        <v>141</v>
      </c>
      <c r="B51" s="62" t="s">
        <v>142</v>
      </c>
      <c r="C51" s="65">
        <v>1149</v>
      </c>
      <c r="D51" s="64">
        <v>134150223</v>
      </c>
      <c r="E51" s="65">
        <v>-109</v>
      </c>
      <c r="F51" s="64">
        <v>-12760710.33</v>
      </c>
      <c r="G51" s="63">
        <v>1040</v>
      </c>
      <c r="H51" s="64">
        <v>121389512.67</v>
      </c>
    </row>
    <row r="52" spans="1:8" ht="11.25" customHeight="1" outlineLevel="1" x14ac:dyDescent="0.2">
      <c r="A52" s="66"/>
      <c r="B52" s="67" t="s">
        <v>268</v>
      </c>
      <c r="C52" s="70">
        <v>1149</v>
      </c>
      <c r="D52" s="69">
        <v>134150223</v>
      </c>
      <c r="E52" s="70">
        <v>-109</v>
      </c>
      <c r="F52" s="69">
        <v>-12760710.33</v>
      </c>
      <c r="G52" s="83">
        <v>1040</v>
      </c>
      <c r="H52" s="72">
        <v>121389512.67</v>
      </c>
    </row>
    <row r="53" spans="1:8" ht="11.25" customHeight="1" outlineLevel="2" x14ac:dyDescent="0.2">
      <c r="A53" s="73"/>
      <c r="B53" s="67" t="s">
        <v>13</v>
      </c>
      <c r="C53" s="68">
        <v>287</v>
      </c>
      <c r="D53" s="69">
        <v>33537556</v>
      </c>
      <c r="E53" s="68">
        <v>-109</v>
      </c>
      <c r="F53" s="69">
        <v>-12760710.33</v>
      </c>
      <c r="G53" s="83">
        <v>178</v>
      </c>
      <c r="H53" s="72">
        <v>20776845.670000002</v>
      </c>
    </row>
    <row r="54" spans="1:8" ht="11.25" customHeight="1" outlineLevel="2" x14ac:dyDescent="0.2">
      <c r="A54" s="73"/>
      <c r="B54" s="67" t="s">
        <v>7</v>
      </c>
      <c r="C54" s="68">
        <v>287</v>
      </c>
      <c r="D54" s="69">
        <v>33537556</v>
      </c>
      <c r="E54" s="68">
        <v>0</v>
      </c>
      <c r="F54" s="69">
        <v>0</v>
      </c>
      <c r="G54" s="83">
        <v>287</v>
      </c>
      <c r="H54" s="72">
        <v>33537556</v>
      </c>
    </row>
    <row r="55" spans="1:8" ht="11.25" customHeight="1" outlineLevel="2" x14ac:dyDescent="0.2">
      <c r="A55" s="73"/>
      <c r="B55" s="67" t="s">
        <v>8</v>
      </c>
      <c r="C55" s="68">
        <v>287</v>
      </c>
      <c r="D55" s="69">
        <v>33537556</v>
      </c>
      <c r="E55" s="68">
        <v>0</v>
      </c>
      <c r="F55" s="69">
        <v>0</v>
      </c>
      <c r="G55" s="83">
        <v>287</v>
      </c>
      <c r="H55" s="72">
        <v>33537556</v>
      </c>
    </row>
    <row r="56" spans="1:8" ht="11.25" customHeight="1" outlineLevel="2" x14ac:dyDescent="0.2">
      <c r="A56" s="73"/>
      <c r="B56" s="67" t="s">
        <v>9</v>
      </c>
      <c r="C56" s="68">
        <v>288</v>
      </c>
      <c r="D56" s="69">
        <v>33537555</v>
      </c>
      <c r="E56" s="68">
        <v>0</v>
      </c>
      <c r="F56" s="69">
        <v>0</v>
      </c>
      <c r="G56" s="83">
        <v>288</v>
      </c>
      <c r="H56" s="72">
        <v>33537555</v>
      </c>
    </row>
    <row r="57" spans="1:8" ht="11.25" customHeight="1" x14ac:dyDescent="0.2">
      <c r="A57" s="62" t="s">
        <v>115</v>
      </c>
      <c r="B57" s="62" t="s">
        <v>276</v>
      </c>
      <c r="C57" s="63">
        <v>234</v>
      </c>
      <c r="D57" s="64">
        <v>12095201.189999999</v>
      </c>
      <c r="E57" s="63">
        <v>14</v>
      </c>
      <c r="F57" s="102">
        <v>1300000</v>
      </c>
      <c r="G57" s="63">
        <v>248</v>
      </c>
      <c r="H57" s="64">
        <v>13395201.189999999</v>
      </c>
    </row>
    <row r="58" spans="1:8" ht="11.25" customHeight="1" outlineLevel="1" x14ac:dyDescent="0.2">
      <c r="A58" s="66"/>
      <c r="B58" s="67" t="s">
        <v>268</v>
      </c>
      <c r="C58" s="68">
        <v>234</v>
      </c>
      <c r="D58" s="69">
        <v>12095201.189999999</v>
      </c>
      <c r="E58" s="68">
        <v>14</v>
      </c>
      <c r="F58" s="103">
        <v>1300000</v>
      </c>
      <c r="G58" s="83">
        <v>248</v>
      </c>
      <c r="H58" s="72">
        <v>13395201.189999999</v>
      </c>
    </row>
    <row r="59" spans="1:8" ht="11.25" customHeight="1" outlineLevel="2" x14ac:dyDescent="0.2">
      <c r="A59" s="73"/>
      <c r="B59" s="67" t="s">
        <v>7</v>
      </c>
      <c r="C59" s="68">
        <v>37</v>
      </c>
      <c r="D59" s="69">
        <v>2500035.19</v>
      </c>
      <c r="E59" s="68">
        <v>14</v>
      </c>
      <c r="F59" s="103">
        <v>1300000</v>
      </c>
      <c r="G59" s="83">
        <v>51</v>
      </c>
      <c r="H59" s="72">
        <v>3800035.19</v>
      </c>
    </row>
    <row r="60" spans="1:8" ht="11.25" customHeight="1" outlineLevel="2" x14ac:dyDescent="0.2">
      <c r="A60" s="73"/>
      <c r="B60" s="67" t="s">
        <v>8</v>
      </c>
      <c r="C60" s="68">
        <v>126</v>
      </c>
      <c r="D60" s="69">
        <v>5997583</v>
      </c>
      <c r="E60" s="68">
        <v>0</v>
      </c>
      <c r="F60" s="103">
        <v>0</v>
      </c>
      <c r="G60" s="83">
        <v>126</v>
      </c>
      <c r="H60" s="72">
        <v>5997583</v>
      </c>
    </row>
    <row r="61" spans="1:8" ht="11.25" customHeight="1" outlineLevel="2" x14ac:dyDescent="0.2">
      <c r="A61" s="73"/>
      <c r="B61" s="67" t="s">
        <v>9</v>
      </c>
      <c r="C61" s="68">
        <v>71</v>
      </c>
      <c r="D61" s="69">
        <v>3597583</v>
      </c>
      <c r="E61" s="68">
        <v>0</v>
      </c>
      <c r="F61" s="103">
        <v>0</v>
      </c>
      <c r="G61" s="83">
        <v>71</v>
      </c>
      <c r="H61" s="72">
        <v>3597583</v>
      </c>
    </row>
    <row r="62" spans="1:8" ht="11.25" customHeight="1" x14ac:dyDescent="0.2">
      <c r="A62" s="62" t="s">
        <v>117</v>
      </c>
      <c r="B62" s="62" t="s">
        <v>118</v>
      </c>
      <c r="C62" s="63">
        <v>773</v>
      </c>
      <c r="D62" s="64">
        <v>47746572.619999997</v>
      </c>
      <c r="E62" s="63">
        <v>75</v>
      </c>
      <c r="F62" s="64">
        <v>7036168.7199999997</v>
      </c>
      <c r="G62" s="63">
        <v>848</v>
      </c>
      <c r="H62" s="64">
        <v>54782741.340000004</v>
      </c>
    </row>
    <row r="63" spans="1:8" ht="11.25" customHeight="1" outlineLevel="1" x14ac:dyDescent="0.2">
      <c r="A63" s="66"/>
      <c r="B63" s="67" t="s">
        <v>268</v>
      </c>
      <c r="C63" s="68">
        <v>773</v>
      </c>
      <c r="D63" s="69">
        <v>47746572.619999997</v>
      </c>
      <c r="E63" s="68">
        <v>75</v>
      </c>
      <c r="F63" s="69">
        <v>7036168.7199999997</v>
      </c>
      <c r="G63" s="83">
        <v>848</v>
      </c>
      <c r="H63" s="72">
        <v>54782741.340000004</v>
      </c>
    </row>
    <row r="64" spans="1:8" ht="11.25" customHeight="1" outlineLevel="2" x14ac:dyDescent="0.2">
      <c r="A64" s="73"/>
      <c r="B64" s="67" t="s">
        <v>7</v>
      </c>
      <c r="C64" s="68">
        <v>42</v>
      </c>
      <c r="D64" s="69">
        <v>12482227.619999999</v>
      </c>
      <c r="E64" s="70">
        <v>75</v>
      </c>
      <c r="F64" s="69">
        <v>7036168.7199999997</v>
      </c>
      <c r="G64" s="83">
        <v>117</v>
      </c>
      <c r="H64" s="72">
        <v>19518396.34</v>
      </c>
    </row>
    <row r="65" spans="1:8" ht="11.25" customHeight="1" outlineLevel="2" x14ac:dyDescent="0.2">
      <c r="A65" s="73"/>
      <c r="B65" s="67" t="s">
        <v>8</v>
      </c>
      <c r="C65" s="68">
        <v>366</v>
      </c>
      <c r="D65" s="69">
        <v>17632172</v>
      </c>
      <c r="E65" s="68">
        <v>0</v>
      </c>
      <c r="F65" s="69">
        <v>0</v>
      </c>
      <c r="G65" s="83">
        <v>366</v>
      </c>
      <c r="H65" s="72">
        <v>17632172</v>
      </c>
    </row>
    <row r="66" spans="1:8" ht="11.25" customHeight="1" outlineLevel="2" x14ac:dyDescent="0.2">
      <c r="A66" s="73"/>
      <c r="B66" s="67" t="s">
        <v>9</v>
      </c>
      <c r="C66" s="68">
        <v>365</v>
      </c>
      <c r="D66" s="69">
        <v>17632173</v>
      </c>
      <c r="E66" s="68">
        <v>0</v>
      </c>
      <c r="F66" s="69">
        <v>0</v>
      </c>
      <c r="G66" s="83">
        <v>365</v>
      </c>
      <c r="H66" s="72">
        <v>17632173</v>
      </c>
    </row>
    <row r="67" spans="1:8" ht="11.25" customHeight="1" x14ac:dyDescent="0.2">
      <c r="A67" s="211" t="s">
        <v>194</v>
      </c>
      <c r="B67" s="211"/>
      <c r="C67" s="65">
        <v>15694</v>
      </c>
      <c r="D67" s="64">
        <v>1597882949.6199999</v>
      </c>
      <c r="E67" s="65">
        <f>E5+E11+E17+E23+E27+E33+E39+E45+E51+E57+E62</f>
        <v>-935</v>
      </c>
      <c r="F67" s="64">
        <v>-91229778.790000007</v>
      </c>
      <c r="G67" s="65">
        <v>14753</v>
      </c>
      <c r="H67" s="64">
        <v>1506653170.8299999</v>
      </c>
    </row>
    <row r="80" spans="1:8" x14ac:dyDescent="0.2">
      <c r="G80" s="136"/>
      <c r="H80" s="137"/>
    </row>
  </sheetData>
  <autoFilter ref="A1:H67">
    <filterColumn colId="5" showButton="0"/>
    <filterColumn colId="6" showButton="0"/>
  </autoFilter>
  <mergeCells count="8">
    <mergeCell ref="A67:B67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view="pageBreakPreview" zoomScale="130" zoomScaleNormal="100" zoomScaleSheetLayoutView="130" workbookViewId="0">
      <selection activeCell="M21" sqref="M21"/>
    </sheetView>
  </sheetViews>
  <sheetFormatPr defaultColWidth="10.6640625" defaultRowHeight="12" outlineLevelRow="2" x14ac:dyDescent="0.2"/>
  <cols>
    <col min="1" max="1" width="11.83203125" customWidth="1"/>
    <col min="2" max="2" width="22" customWidth="1"/>
    <col min="3" max="3" width="9.33203125" customWidth="1"/>
    <col min="4" max="4" width="15.6640625" customWidth="1"/>
    <col min="5" max="5" width="7.1640625" customWidth="1"/>
    <col min="6" max="6" width="16.6640625" customWidth="1"/>
    <col min="7" max="7" width="8" customWidth="1"/>
    <col min="8" max="8" width="18" customWidth="1"/>
    <col min="257" max="257" width="11.83203125" customWidth="1"/>
    <col min="258" max="258" width="36.1640625" customWidth="1"/>
    <col min="259" max="259" width="15.1640625" customWidth="1"/>
    <col min="260" max="260" width="8.5" customWidth="1"/>
    <col min="261" max="261" width="13.83203125" customWidth="1"/>
    <col min="262" max="262" width="8.5" customWidth="1"/>
    <col min="263" max="263" width="15.33203125" customWidth="1"/>
    <col min="264" max="264" width="8.5" customWidth="1"/>
    <col min="513" max="513" width="11.83203125" customWidth="1"/>
    <col min="514" max="514" width="36.1640625" customWidth="1"/>
    <col min="515" max="515" width="15.1640625" customWidth="1"/>
    <col min="516" max="516" width="8.5" customWidth="1"/>
    <col min="517" max="517" width="13.83203125" customWidth="1"/>
    <col min="518" max="518" width="8.5" customWidth="1"/>
    <col min="519" max="519" width="15.33203125" customWidth="1"/>
    <col min="520" max="520" width="8.5" customWidth="1"/>
    <col min="769" max="769" width="11.83203125" customWidth="1"/>
    <col min="770" max="770" width="36.1640625" customWidth="1"/>
    <col min="771" max="771" width="15.1640625" customWidth="1"/>
    <col min="772" max="772" width="8.5" customWidth="1"/>
    <col min="773" max="773" width="13.83203125" customWidth="1"/>
    <col min="774" max="774" width="8.5" customWidth="1"/>
    <col min="775" max="775" width="15.33203125" customWidth="1"/>
    <col min="776" max="776" width="8.5" customWidth="1"/>
    <col min="1025" max="1025" width="11.83203125" customWidth="1"/>
    <col min="1026" max="1026" width="36.1640625" customWidth="1"/>
    <col min="1027" max="1027" width="15.1640625" customWidth="1"/>
    <col min="1028" max="1028" width="8.5" customWidth="1"/>
    <col min="1029" max="1029" width="13.83203125" customWidth="1"/>
    <col min="1030" max="1030" width="8.5" customWidth="1"/>
    <col min="1031" max="1031" width="15.33203125" customWidth="1"/>
    <col min="1032" max="1032" width="8.5" customWidth="1"/>
    <col min="1281" max="1281" width="11.83203125" customWidth="1"/>
    <col min="1282" max="1282" width="36.1640625" customWidth="1"/>
    <col min="1283" max="1283" width="15.1640625" customWidth="1"/>
    <col min="1284" max="1284" width="8.5" customWidth="1"/>
    <col min="1285" max="1285" width="13.83203125" customWidth="1"/>
    <col min="1286" max="1286" width="8.5" customWidth="1"/>
    <col min="1287" max="1287" width="15.33203125" customWidth="1"/>
    <col min="1288" max="1288" width="8.5" customWidth="1"/>
    <col min="1537" max="1537" width="11.83203125" customWidth="1"/>
    <col min="1538" max="1538" width="36.1640625" customWidth="1"/>
    <col min="1539" max="1539" width="15.1640625" customWidth="1"/>
    <col min="1540" max="1540" width="8.5" customWidth="1"/>
    <col min="1541" max="1541" width="13.83203125" customWidth="1"/>
    <col min="1542" max="1542" width="8.5" customWidth="1"/>
    <col min="1543" max="1543" width="15.33203125" customWidth="1"/>
    <col min="1544" max="1544" width="8.5" customWidth="1"/>
    <col min="1793" max="1793" width="11.83203125" customWidth="1"/>
    <col min="1794" max="1794" width="36.1640625" customWidth="1"/>
    <col min="1795" max="1795" width="15.1640625" customWidth="1"/>
    <col min="1796" max="1796" width="8.5" customWidth="1"/>
    <col min="1797" max="1797" width="13.83203125" customWidth="1"/>
    <col min="1798" max="1798" width="8.5" customWidth="1"/>
    <col min="1799" max="1799" width="15.33203125" customWidth="1"/>
    <col min="1800" max="1800" width="8.5" customWidth="1"/>
    <col min="2049" max="2049" width="11.83203125" customWidth="1"/>
    <col min="2050" max="2050" width="36.1640625" customWidth="1"/>
    <col min="2051" max="2051" width="15.1640625" customWidth="1"/>
    <col min="2052" max="2052" width="8.5" customWidth="1"/>
    <col min="2053" max="2053" width="13.83203125" customWidth="1"/>
    <col min="2054" max="2054" width="8.5" customWidth="1"/>
    <col min="2055" max="2055" width="15.33203125" customWidth="1"/>
    <col min="2056" max="2056" width="8.5" customWidth="1"/>
    <col min="2305" max="2305" width="11.83203125" customWidth="1"/>
    <col min="2306" max="2306" width="36.1640625" customWidth="1"/>
    <col min="2307" max="2307" width="15.1640625" customWidth="1"/>
    <col min="2308" max="2308" width="8.5" customWidth="1"/>
    <col min="2309" max="2309" width="13.83203125" customWidth="1"/>
    <col min="2310" max="2310" width="8.5" customWidth="1"/>
    <col min="2311" max="2311" width="15.33203125" customWidth="1"/>
    <col min="2312" max="2312" width="8.5" customWidth="1"/>
    <col min="2561" max="2561" width="11.83203125" customWidth="1"/>
    <col min="2562" max="2562" width="36.1640625" customWidth="1"/>
    <col min="2563" max="2563" width="15.1640625" customWidth="1"/>
    <col min="2564" max="2564" width="8.5" customWidth="1"/>
    <col min="2565" max="2565" width="13.83203125" customWidth="1"/>
    <col min="2566" max="2566" width="8.5" customWidth="1"/>
    <col min="2567" max="2567" width="15.33203125" customWidth="1"/>
    <col min="2568" max="2568" width="8.5" customWidth="1"/>
    <col min="2817" max="2817" width="11.83203125" customWidth="1"/>
    <col min="2818" max="2818" width="36.1640625" customWidth="1"/>
    <col min="2819" max="2819" width="15.1640625" customWidth="1"/>
    <col min="2820" max="2820" width="8.5" customWidth="1"/>
    <col min="2821" max="2821" width="13.83203125" customWidth="1"/>
    <col min="2822" max="2822" width="8.5" customWidth="1"/>
    <col min="2823" max="2823" width="15.33203125" customWidth="1"/>
    <col min="2824" max="2824" width="8.5" customWidth="1"/>
    <col min="3073" max="3073" width="11.83203125" customWidth="1"/>
    <col min="3074" max="3074" width="36.1640625" customWidth="1"/>
    <col min="3075" max="3075" width="15.1640625" customWidth="1"/>
    <col min="3076" max="3076" width="8.5" customWidth="1"/>
    <col min="3077" max="3077" width="13.83203125" customWidth="1"/>
    <col min="3078" max="3078" width="8.5" customWidth="1"/>
    <col min="3079" max="3079" width="15.33203125" customWidth="1"/>
    <col min="3080" max="3080" width="8.5" customWidth="1"/>
    <col min="3329" max="3329" width="11.83203125" customWidth="1"/>
    <col min="3330" max="3330" width="36.1640625" customWidth="1"/>
    <col min="3331" max="3331" width="15.1640625" customWidth="1"/>
    <col min="3332" max="3332" width="8.5" customWidth="1"/>
    <col min="3333" max="3333" width="13.83203125" customWidth="1"/>
    <col min="3334" max="3334" width="8.5" customWidth="1"/>
    <col min="3335" max="3335" width="15.33203125" customWidth="1"/>
    <col min="3336" max="3336" width="8.5" customWidth="1"/>
    <col min="3585" max="3585" width="11.83203125" customWidth="1"/>
    <col min="3586" max="3586" width="36.1640625" customWidth="1"/>
    <col min="3587" max="3587" width="15.1640625" customWidth="1"/>
    <col min="3588" max="3588" width="8.5" customWidth="1"/>
    <col min="3589" max="3589" width="13.83203125" customWidth="1"/>
    <col min="3590" max="3590" width="8.5" customWidth="1"/>
    <col min="3591" max="3591" width="15.33203125" customWidth="1"/>
    <col min="3592" max="3592" width="8.5" customWidth="1"/>
    <col min="3841" max="3841" width="11.83203125" customWidth="1"/>
    <col min="3842" max="3842" width="36.1640625" customWidth="1"/>
    <col min="3843" max="3843" width="15.1640625" customWidth="1"/>
    <col min="3844" max="3844" width="8.5" customWidth="1"/>
    <col min="3845" max="3845" width="13.83203125" customWidth="1"/>
    <col min="3846" max="3846" width="8.5" customWidth="1"/>
    <col min="3847" max="3847" width="15.33203125" customWidth="1"/>
    <col min="3848" max="3848" width="8.5" customWidth="1"/>
    <col min="4097" max="4097" width="11.83203125" customWidth="1"/>
    <col min="4098" max="4098" width="36.1640625" customWidth="1"/>
    <col min="4099" max="4099" width="15.1640625" customWidth="1"/>
    <col min="4100" max="4100" width="8.5" customWidth="1"/>
    <col min="4101" max="4101" width="13.83203125" customWidth="1"/>
    <col min="4102" max="4102" width="8.5" customWidth="1"/>
    <col min="4103" max="4103" width="15.33203125" customWidth="1"/>
    <col min="4104" max="4104" width="8.5" customWidth="1"/>
    <col min="4353" max="4353" width="11.83203125" customWidth="1"/>
    <col min="4354" max="4354" width="36.1640625" customWidth="1"/>
    <col min="4355" max="4355" width="15.1640625" customWidth="1"/>
    <col min="4356" max="4356" width="8.5" customWidth="1"/>
    <col min="4357" max="4357" width="13.83203125" customWidth="1"/>
    <col min="4358" max="4358" width="8.5" customWidth="1"/>
    <col min="4359" max="4359" width="15.33203125" customWidth="1"/>
    <col min="4360" max="4360" width="8.5" customWidth="1"/>
    <col min="4609" max="4609" width="11.83203125" customWidth="1"/>
    <col min="4610" max="4610" width="36.1640625" customWidth="1"/>
    <col min="4611" max="4611" width="15.1640625" customWidth="1"/>
    <col min="4612" max="4612" width="8.5" customWidth="1"/>
    <col min="4613" max="4613" width="13.83203125" customWidth="1"/>
    <col min="4614" max="4614" width="8.5" customWidth="1"/>
    <col min="4615" max="4615" width="15.33203125" customWidth="1"/>
    <col min="4616" max="4616" width="8.5" customWidth="1"/>
    <col min="4865" max="4865" width="11.83203125" customWidth="1"/>
    <col min="4866" max="4866" width="36.1640625" customWidth="1"/>
    <col min="4867" max="4867" width="15.1640625" customWidth="1"/>
    <col min="4868" max="4868" width="8.5" customWidth="1"/>
    <col min="4869" max="4869" width="13.83203125" customWidth="1"/>
    <col min="4870" max="4870" width="8.5" customWidth="1"/>
    <col min="4871" max="4871" width="15.33203125" customWidth="1"/>
    <col min="4872" max="4872" width="8.5" customWidth="1"/>
    <col min="5121" max="5121" width="11.83203125" customWidth="1"/>
    <col min="5122" max="5122" width="36.1640625" customWidth="1"/>
    <col min="5123" max="5123" width="15.1640625" customWidth="1"/>
    <col min="5124" max="5124" width="8.5" customWidth="1"/>
    <col min="5125" max="5125" width="13.83203125" customWidth="1"/>
    <col min="5126" max="5126" width="8.5" customWidth="1"/>
    <col min="5127" max="5127" width="15.33203125" customWidth="1"/>
    <col min="5128" max="5128" width="8.5" customWidth="1"/>
    <col min="5377" max="5377" width="11.83203125" customWidth="1"/>
    <col min="5378" max="5378" width="36.1640625" customWidth="1"/>
    <col min="5379" max="5379" width="15.1640625" customWidth="1"/>
    <col min="5380" max="5380" width="8.5" customWidth="1"/>
    <col min="5381" max="5381" width="13.83203125" customWidth="1"/>
    <col min="5382" max="5382" width="8.5" customWidth="1"/>
    <col min="5383" max="5383" width="15.33203125" customWidth="1"/>
    <col min="5384" max="5384" width="8.5" customWidth="1"/>
    <col min="5633" max="5633" width="11.83203125" customWidth="1"/>
    <col min="5634" max="5634" width="36.1640625" customWidth="1"/>
    <col min="5635" max="5635" width="15.1640625" customWidth="1"/>
    <col min="5636" max="5636" width="8.5" customWidth="1"/>
    <col min="5637" max="5637" width="13.83203125" customWidth="1"/>
    <col min="5638" max="5638" width="8.5" customWidth="1"/>
    <col min="5639" max="5639" width="15.33203125" customWidth="1"/>
    <col min="5640" max="5640" width="8.5" customWidth="1"/>
    <col min="5889" max="5889" width="11.83203125" customWidth="1"/>
    <col min="5890" max="5890" width="36.1640625" customWidth="1"/>
    <col min="5891" max="5891" width="15.1640625" customWidth="1"/>
    <col min="5892" max="5892" width="8.5" customWidth="1"/>
    <col min="5893" max="5893" width="13.83203125" customWidth="1"/>
    <col min="5894" max="5894" width="8.5" customWidth="1"/>
    <col min="5895" max="5895" width="15.33203125" customWidth="1"/>
    <col min="5896" max="5896" width="8.5" customWidth="1"/>
    <col min="6145" max="6145" width="11.83203125" customWidth="1"/>
    <col min="6146" max="6146" width="36.1640625" customWidth="1"/>
    <col min="6147" max="6147" width="15.1640625" customWidth="1"/>
    <col min="6148" max="6148" width="8.5" customWidth="1"/>
    <col min="6149" max="6149" width="13.83203125" customWidth="1"/>
    <col min="6150" max="6150" width="8.5" customWidth="1"/>
    <col min="6151" max="6151" width="15.33203125" customWidth="1"/>
    <col min="6152" max="6152" width="8.5" customWidth="1"/>
    <col min="6401" max="6401" width="11.83203125" customWidth="1"/>
    <col min="6402" max="6402" width="36.1640625" customWidth="1"/>
    <col min="6403" max="6403" width="15.1640625" customWidth="1"/>
    <col min="6404" max="6404" width="8.5" customWidth="1"/>
    <col min="6405" max="6405" width="13.83203125" customWidth="1"/>
    <col min="6406" max="6406" width="8.5" customWidth="1"/>
    <col min="6407" max="6407" width="15.33203125" customWidth="1"/>
    <col min="6408" max="6408" width="8.5" customWidth="1"/>
    <col min="6657" max="6657" width="11.83203125" customWidth="1"/>
    <col min="6658" max="6658" width="36.1640625" customWidth="1"/>
    <col min="6659" max="6659" width="15.1640625" customWidth="1"/>
    <col min="6660" max="6660" width="8.5" customWidth="1"/>
    <col min="6661" max="6661" width="13.83203125" customWidth="1"/>
    <col min="6662" max="6662" width="8.5" customWidth="1"/>
    <col min="6663" max="6663" width="15.33203125" customWidth="1"/>
    <col min="6664" max="6664" width="8.5" customWidth="1"/>
    <col min="6913" max="6913" width="11.83203125" customWidth="1"/>
    <col min="6914" max="6914" width="36.1640625" customWidth="1"/>
    <col min="6915" max="6915" width="15.1640625" customWidth="1"/>
    <col min="6916" max="6916" width="8.5" customWidth="1"/>
    <col min="6917" max="6917" width="13.83203125" customWidth="1"/>
    <col min="6918" max="6918" width="8.5" customWidth="1"/>
    <col min="6919" max="6919" width="15.33203125" customWidth="1"/>
    <col min="6920" max="6920" width="8.5" customWidth="1"/>
    <col min="7169" max="7169" width="11.83203125" customWidth="1"/>
    <col min="7170" max="7170" width="36.1640625" customWidth="1"/>
    <col min="7171" max="7171" width="15.1640625" customWidth="1"/>
    <col min="7172" max="7172" width="8.5" customWidth="1"/>
    <col min="7173" max="7173" width="13.83203125" customWidth="1"/>
    <col min="7174" max="7174" width="8.5" customWidth="1"/>
    <col min="7175" max="7175" width="15.33203125" customWidth="1"/>
    <col min="7176" max="7176" width="8.5" customWidth="1"/>
    <col min="7425" max="7425" width="11.83203125" customWidth="1"/>
    <col min="7426" max="7426" width="36.1640625" customWidth="1"/>
    <col min="7427" max="7427" width="15.1640625" customWidth="1"/>
    <col min="7428" max="7428" width="8.5" customWidth="1"/>
    <col min="7429" max="7429" width="13.83203125" customWidth="1"/>
    <col min="7430" max="7430" width="8.5" customWidth="1"/>
    <col min="7431" max="7431" width="15.33203125" customWidth="1"/>
    <col min="7432" max="7432" width="8.5" customWidth="1"/>
    <col min="7681" max="7681" width="11.83203125" customWidth="1"/>
    <col min="7682" max="7682" width="36.1640625" customWidth="1"/>
    <col min="7683" max="7683" width="15.1640625" customWidth="1"/>
    <col min="7684" max="7684" width="8.5" customWidth="1"/>
    <col min="7685" max="7685" width="13.83203125" customWidth="1"/>
    <col min="7686" max="7686" width="8.5" customWidth="1"/>
    <col min="7687" max="7687" width="15.33203125" customWidth="1"/>
    <col min="7688" max="7688" width="8.5" customWidth="1"/>
    <col min="7937" max="7937" width="11.83203125" customWidth="1"/>
    <col min="7938" max="7938" width="36.1640625" customWidth="1"/>
    <col min="7939" max="7939" width="15.1640625" customWidth="1"/>
    <col min="7940" max="7940" width="8.5" customWidth="1"/>
    <col min="7941" max="7941" width="13.83203125" customWidth="1"/>
    <col min="7942" max="7942" width="8.5" customWidth="1"/>
    <col min="7943" max="7943" width="15.33203125" customWidth="1"/>
    <col min="7944" max="7944" width="8.5" customWidth="1"/>
    <col min="8193" max="8193" width="11.83203125" customWidth="1"/>
    <col min="8194" max="8194" width="36.1640625" customWidth="1"/>
    <col min="8195" max="8195" width="15.1640625" customWidth="1"/>
    <col min="8196" max="8196" width="8.5" customWidth="1"/>
    <col min="8197" max="8197" width="13.83203125" customWidth="1"/>
    <col min="8198" max="8198" width="8.5" customWidth="1"/>
    <col min="8199" max="8199" width="15.33203125" customWidth="1"/>
    <col min="8200" max="8200" width="8.5" customWidth="1"/>
    <col min="8449" max="8449" width="11.83203125" customWidth="1"/>
    <col min="8450" max="8450" width="36.1640625" customWidth="1"/>
    <col min="8451" max="8451" width="15.1640625" customWidth="1"/>
    <col min="8452" max="8452" width="8.5" customWidth="1"/>
    <col min="8453" max="8453" width="13.83203125" customWidth="1"/>
    <col min="8454" max="8454" width="8.5" customWidth="1"/>
    <col min="8455" max="8455" width="15.33203125" customWidth="1"/>
    <col min="8456" max="8456" width="8.5" customWidth="1"/>
    <col min="8705" max="8705" width="11.83203125" customWidth="1"/>
    <col min="8706" max="8706" width="36.1640625" customWidth="1"/>
    <col min="8707" max="8707" width="15.1640625" customWidth="1"/>
    <col min="8708" max="8708" width="8.5" customWidth="1"/>
    <col min="8709" max="8709" width="13.83203125" customWidth="1"/>
    <col min="8710" max="8710" width="8.5" customWidth="1"/>
    <col min="8711" max="8711" width="15.33203125" customWidth="1"/>
    <col min="8712" max="8712" width="8.5" customWidth="1"/>
    <col min="8961" max="8961" width="11.83203125" customWidth="1"/>
    <col min="8962" max="8962" width="36.1640625" customWidth="1"/>
    <col min="8963" max="8963" width="15.1640625" customWidth="1"/>
    <col min="8964" max="8964" width="8.5" customWidth="1"/>
    <col min="8965" max="8965" width="13.83203125" customWidth="1"/>
    <col min="8966" max="8966" width="8.5" customWidth="1"/>
    <col min="8967" max="8967" width="15.33203125" customWidth="1"/>
    <col min="8968" max="8968" width="8.5" customWidth="1"/>
    <col min="9217" max="9217" width="11.83203125" customWidth="1"/>
    <col min="9218" max="9218" width="36.1640625" customWidth="1"/>
    <col min="9219" max="9219" width="15.1640625" customWidth="1"/>
    <col min="9220" max="9220" width="8.5" customWidth="1"/>
    <col min="9221" max="9221" width="13.83203125" customWidth="1"/>
    <col min="9222" max="9222" width="8.5" customWidth="1"/>
    <col min="9223" max="9223" width="15.33203125" customWidth="1"/>
    <col min="9224" max="9224" width="8.5" customWidth="1"/>
    <col min="9473" max="9473" width="11.83203125" customWidth="1"/>
    <col min="9474" max="9474" width="36.1640625" customWidth="1"/>
    <col min="9475" max="9475" width="15.1640625" customWidth="1"/>
    <col min="9476" max="9476" width="8.5" customWidth="1"/>
    <col min="9477" max="9477" width="13.83203125" customWidth="1"/>
    <col min="9478" max="9478" width="8.5" customWidth="1"/>
    <col min="9479" max="9479" width="15.33203125" customWidth="1"/>
    <col min="9480" max="9480" width="8.5" customWidth="1"/>
    <col min="9729" max="9729" width="11.83203125" customWidth="1"/>
    <col min="9730" max="9730" width="36.1640625" customWidth="1"/>
    <col min="9731" max="9731" width="15.1640625" customWidth="1"/>
    <col min="9732" max="9732" width="8.5" customWidth="1"/>
    <col min="9733" max="9733" width="13.83203125" customWidth="1"/>
    <col min="9734" max="9734" width="8.5" customWidth="1"/>
    <col min="9735" max="9735" width="15.33203125" customWidth="1"/>
    <col min="9736" max="9736" width="8.5" customWidth="1"/>
    <col min="9985" max="9985" width="11.83203125" customWidth="1"/>
    <col min="9986" max="9986" width="36.1640625" customWidth="1"/>
    <col min="9987" max="9987" width="15.1640625" customWidth="1"/>
    <col min="9988" max="9988" width="8.5" customWidth="1"/>
    <col min="9989" max="9989" width="13.83203125" customWidth="1"/>
    <col min="9990" max="9990" width="8.5" customWidth="1"/>
    <col min="9991" max="9991" width="15.33203125" customWidth="1"/>
    <col min="9992" max="9992" width="8.5" customWidth="1"/>
    <col min="10241" max="10241" width="11.83203125" customWidth="1"/>
    <col min="10242" max="10242" width="36.1640625" customWidth="1"/>
    <col min="10243" max="10243" width="15.1640625" customWidth="1"/>
    <col min="10244" max="10244" width="8.5" customWidth="1"/>
    <col min="10245" max="10245" width="13.83203125" customWidth="1"/>
    <col min="10246" max="10246" width="8.5" customWidth="1"/>
    <col min="10247" max="10247" width="15.33203125" customWidth="1"/>
    <col min="10248" max="10248" width="8.5" customWidth="1"/>
    <col min="10497" max="10497" width="11.83203125" customWidth="1"/>
    <col min="10498" max="10498" width="36.1640625" customWidth="1"/>
    <col min="10499" max="10499" width="15.1640625" customWidth="1"/>
    <col min="10500" max="10500" width="8.5" customWidth="1"/>
    <col min="10501" max="10501" width="13.83203125" customWidth="1"/>
    <col min="10502" max="10502" width="8.5" customWidth="1"/>
    <col min="10503" max="10503" width="15.33203125" customWidth="1"/>
    <col min="10504" max="10504" width="8.5" customWidth="1"/>
    <col min="10753" max="10753" width="11.83203125" customWidth="1"/>
    <col min="10754" max="10754" width="36.1640625" customWidth="1"/>
    <col min="10755" max="10755" width="15.1640625" customWidth="1"/>
    <col min="10756" max="10756" width="8.5" customWidth="1"/>
    <col min="10757" max="10757" width="13.83203125" customWidth="1"/>
    <col min="10758" max="10758" width="8.5" customWidth="1"/>
    <col min="10759" max="10759" width="15.33203125" customWidth="1"/>
    <col min="10760" max="10760" width="8.5" customWidth="1"/>
    <col min="11009" max="11009" width="11.83203125" customWidth="1"/>
    <col min="11010" max="11010" width="36.1640625" customWidth="1"/>
    <col min="11011" max="11011" width="15.1640625" customWidth="1"/>
    <col min="11012" max="11012" width="8.5" customWidth="1"/>
    <col min="11013" max="11013" width="13.83203125" customWidth="1"/>
    <col min="11014" max="11014" width="8.5" customWidth="1"/>
    <col min="11015" max="11015" width="15.33203125" customWidth="1"/>
    <col min="11016" max="11016" width="8.5" customWidth="1"/>
    <col min="11265" max="11265" width="11.83203125" customWidth="1"/>
    <col min="11266" max="11266" width="36.1640625" customWidth="1"/>
    <col min="11267" max="11267" width="15.1640625" customWidth="1"/>
    <col min="11268" max="11268" width="8.5" customWidth="1"/>
    <col min="11269" max="11269" width="13.83203125" customWidth="1"/>
    <col min="11270" max="11270" width="8.5" customWidth="1"/>
    <col min="11271" max="11271" width="15.33203125" customWidth="1"/>
    <col min="11272" max="11272" width="8.5" customWidth="1"/>
    <col min="11521" max="11521" width="11.83203125" customWidth="1"/>
    <col min="11522" max="11522" width="36.1640625" customWidth="1"/>
    <col min="11523" max="11523" width="15.1640625" customWidth="1"/>
    <col min="11524" max="11524" width="8.5" customWidth="1"/>
    <col min="11525" max="11525" width="13.83203125" customWidth="1"/>
    <col min="11526" max="11526" width="8.5" customWidth="1"/>
    <col min="11527" max="11527" width="15.33203125" customWidth="1"/>
    <col min="11528" max="11528" width="8.5" customWidth="1"/>
    <col min="11777" max="11777" width="11.83203125" customWidth="1"/>
    <col min="11778" max="11778" width="36.1640625" customWidth="1"/>
    <col min="11779" max="11779" width="15.1640625" customWidth="1"/>
    <col min="11780" max="11780" width="8.5" customWidth="1"/>
    <col min="11781" max="11781" width="13.83203125" customWidth="1"/>
    <col min="11782" max="11782" width="8.5" customWidth="1"/>
    <col min="11783" max="11783" width="15.33203125" customWidth="1"/>
    <col min="11784" max="11784" width="8.5" customWidth="1"/>
    <col min="12033" max="12033" width="11.83203125" customWidth="1"/>
    <col min="12034" max="12034" width="36.1640625" customWidth="1"/>
    <col min="12035" max="12035" width="15.1640625" customWidth="1"/>
    <col min="12036" max="12036" width="8.5" customWidth="1"/>
    <col min="12037" max="12037" width="13.83203125" customWidth="1"/>
    <col min="12038" max="12038" width="8.5" customWidth="1"/>
    <col min="12039" max="12039" width="15.33203125" customWidth="1"/>
    <col min="12040" max="12040" width="8.5" customWidth="1"/>
    <col min="12289" max="12289" width="11.83203125" customWidth="1"/>
    <col min="12290" max="12290" width="36.1640625" customWidth="1"/>
    <col min="12291" max="12291" width="15.1640625" customWidth="1"/>
    <col min="12292" max="12292" width="8.5" customWidth="1"/>
    <col min="12293" max="12293" width="13.83203125" customWidth="1"/>
    <col min="12294" max="12294" width="8.5" customWidth="1"/>
    <col min="12295" max="12295" width="15.33203125" customWidth="1"/>
    <col min="12296" max="12296" width="8.5" customWidth="1"/>
    <col min="12545" max="12545" width="11.83203125" customWidth="1"/>
    <col min="12546" max="12546" width="36.1640625" customWidth="1"/>
    <col min="12547" max="12547" width="15.1640625" customWidth="1"/>
    <col min="12548" max="12548" width="8.5" customWidth="1"/>
    <col min="12549" max="12549" width="13.83203125" customWidth="1"/>
    <col min="12550" max="12550" width="8.5" customWidth="1"/>
    <col min="12551" max="12551" width="15.33203125" customWidth="1"/>
    <col min="12552" max="12552" width="8.5" customWidth="1"/>
    <col min="12801" max="12801" width="11.83203125" customWidth="1"/>
    <col min="12802" max="12802" width="36.1640625" customWidth="1"/>
    <col min="12803" max="12803" width="15.1640625" customWidth="1"/>
    <col min="12804" max="12804" width="8.5" customWidth="1"/>
    <col min="12805" max="12805" width="13.83203125" customWidth="1"/>
    <col min="12806" max="12806" width="8.5" customWidth="1"/>
    <col min="12807" max="12807" width="15.33203125" customWidth="1"/>
    <col min="12808" max="12808" width="8.5" customWidth="1"/>
    <col min="13057" max="13057" width="11.83203125" customWidth="1"/>
    <col min="13058" max="13058" width="36.1640625" customWidth="1"/>
    <col min="13059" max="13059" width="15.1640625" customWidth="1"/>
    <col min="13060" max="13060" width="8.5" customWidth="1"/>
    <col min="13061" max="13061" width="13.83203125" customWidth="1"/>
    <col min="13062" max="13062" width="8.5" customWidth="1"/>
    <col min="13063" max="13063" width="15.33203125" customWidth="1"/>
    <col min="13064" max="13064" width="8.5" customWidth="1"/>
    <col min="13313" max="13313" width="11.83203125" customWidth="1"/>
    <col min="13314" max="13314" width="36.1640625" customWidth="1"/>
    <col min="13315" max="13315" width="15.1640625" customWidth="1"/>
    <col min="13316" max="13316" width="8.5" customWidth="1"/>
    <col min="13317" max="13317" width="13.83203125" customWidth="1"/>
    <col min="13318" max="13318" width="8.5" customWidth="1"/>
    <col min="13319" max="13319" width="15.33203125" customWidth="1"/>
    <col min="13320" max="13320" width="8.5" customWidth="1"/>
    <col min="13569" max="13569" width="11.83203125" customWidth="1"/>
    <col min="13570" max="13570" width="36.1640625" customWidth="1"/>
    <col min="13571" max="13571" width="15.1640625" customWidth="1"/>
    <col min="13572" max="13572" width="8.5" customWidth="1"/>
    <col min="13573" max="13573" width="13.83203125" customWidth="1"/>
    <col min="13574" max="13574" width="8.5" customWidth="1"/>
    <col min="13575" max="13575" width="15.33203125" customWidth="1"/>
    <col min="13576" max="13576" width="8.5" customWidth="1"/>
    <col min="13825" max="13825" width="11.83203125" customWidth="1"/>
    <col min="13826" max="13826" width="36.1640625" customWidth="1"/>
    <col min="13827" max="13827" width="15.1640625" customWidth="1"/>
    <col min="13828" max="13828" width="8.5" customWidth="1"/>
    <col min="13829" max="13829" width="13.83203125" customWidth="1"/>
    <col min="13830" max="13830" width="8.5" customWidth="1"/>
    <col min="13831" max="13831" width="15.33203125" customWidth="1"/>
    <col min="13832" max="13832" width="8.5" customWidth="1"/>
    <col min="14081" max="14081" width="11.83203125" customWidth="1"/>
    <col min="14082" max="14082" width="36.1640625" customWidth="1"/>
    <col min="14083" max="14083" width="15.1640625" customWidth="1"/>
    <col min="14084" max="14084" width="8.5" customWidth="1"/>
    <col min="14085" max="14085" width="13.83203125" customWidth="1"/>
    <col min="14086" max="14086" width="8.5" customWidth="1"/>
    <col min="14087" max="14087" width="15.33203125" customWidth="1"/>
    <col min="14088" max="14088" width="8.5" customWidth="1"/>
    <col min="14337" max="14337" width="11.83203125" customWidth="1"/>
    <col min="14338" max="14338" width="36.1640625" customWidth="1"/>
    <col min="14339" max="14339" width="15.1640625" customWidth="1"/>
    <col min="14340" max="14340" width="8.5" customWidth="1"/>
    <col min="14341" max="14341" width="13.83203125" customWidth="1"/>
    <col min="14342" max="14342" width="8.5" customWidth="1"/>
    <col min="14343" max="14343" width="15.33203125" customWidth="1"/>
    <col min="14344" max="14344" width="8.5" customWidth="1"/>
    <col min="14593" max="14593" width="11.83203125" customWidth="1"/>
    <col min="14594" max="14594" width="36.1640625" customWidth="1"/>
    <col min="14595" max="14595" width="15.1640625" customWidth="1"/>
    <col min="14596" max="14596" width="8.5" customWidth="1"/>
    <col min="14597" max="14597" width="13.83203125" customWidth="1"/>
    <col min="14598" max="14598" width="8.5" customWidth="1"/>
    <col min="14599" max="14599" width="15.33203125" customWidth="1"/>
    <col min="14600" max="14600" width="8.5" customWidth="1"/>
    <col min="14849" max="14849" width="11.83203125" customWidth="1"/>
    <col min="14850" max="14850" width="36.1640625" customWidth="1"/>
    <col min="14851" max="14851" width="15.1640625" customWidth="1"/>
    <col min="14852" max="14852" width="8.5" customWidth="1"/>
    <col min="14853" max="14853" width="13.83203125" customWidth="1"/>
    <col min="14854" max="14854" width="8.5" customWidth="1"/>
    <col min="14855" max="14855" width="15.33203125" customWidth="1"/>
    <col min="14856" max="14856" width="8.5" customWidth="1"/>
    <col min="15105" max="15105" width="11.83203125" customWidth="1"/>
    <col min="15106" max="15106" width="36.1640625" customWidth="1"/>
    <col min="15107" max="15107" width="15.1640625" customWidth="1"/>
    <col min="15108" max="15108" width="8.5" customWidth="1"/>
    <col min="15109" max="15109" width="13.83203125" customWidth="1"/>
    <col min="15110" max="15110" width="8.5" customWidth="1"/>
    <col min="15111" max="15111" width="15.33203125" customWidth="1"/>
    <col min="15112" max="15112" width="8.5" customWidth="1"/>
    <col min="15361" max="15361" width="11.83203125" customWidth="1"/>
    <col min="15362" max="15362" width="36.1640625" customWidth="1"/>
    <col min="15363" max="15363" width="15.1640625" customWidth="1"/>
    <col min="15364" max="15364" width="8.5" customWidth="1"/>
    <col min="15365" max="15365" width="13.83203125" customWidth="1"/>
    <col min="15366" max="15366" width="8.5" customWidth="1"/>
    <col min="15367" max="15367" width="15.33203125" customWidth="1"/>
    <col min="15368" max="15368" width="8.5" customWidth="1"/>
    <col min="15617" max="15617" width="11.83203125" customWidth="1"/>
    <col min="15618" max="15618" width="36.1640625" customWidth="1"/>
    <col min="15619" max="15619" width="15.1640625" customWidth="1"/>
    <col min="15620" max="15620" width="8.5" customWidth="1"/>
    <col min="15621" max="15621" width="13.83203125" customWidth="1"/>
    <col min="15622" max="15622" width="8.5" customWidth="1"/>
    <col min="15623" max="15623" width="15.33203125" customWidth="1"/>
    <col min="15624" max="15624" width="8.5" customWidth="1"/>
    <col min="15873" max="15873" width="11.83203125" customWidth="1"/>
    <col min="15874" max="15874" width="36.1640625" customWidth="1"/>
    <col min="15875" max="15875" width="15.1640625" customWidth="1"/>
    <col min="15876" max="15876" width="8.5" customWidth="1"/>
    <col min="15877" max="15877" width="13.83203125" customWidth="1"/>
    <col min="15878" max="15878" width="8.5" customWidth="1"/>
    <col min="15879" max="15879" width="15.33203125" customWidth="1"/>
    <col min="15880" max="15880" width="8.5" customWidth="1"/>
    <col min="16129" max="16129" width="11.83203125" customWidth="1"/>
    <col min="16130" max="16130" width="36.1640625" customWidth="1"/>
    <col min="16131" max="16131" width="15.1640625" customWidth="1"/>
    <col min="16132" max="16132" width="8.5" customWidth="1"/>
    <col min="16133" max="16133" width="13.83203125" customWidth="1"/>
    <col min="16134" max="16134" width="8.5" customWidth="1"/>
    <col min="16135" max="16135" width="15.33203125" customWidth="1"/>
    <col min="16136" max="16136" width="8.5" customWidth="1"/>
  </cols>
  <sheetData>
    <row r="1" spans="1:8" ht="43.5" customHeight="1" x14ac:dyDescent="0.2">
      <c r="A1" s="6"/>
      <c r="B1" s="1"/>
      <c r="C1" s="1"/>
      <c r="D1" s="1"/>
      <c r="E1" s="26"/>
      <c r="F1" s="203" t="s">
        <v>230</v>
      </c>
      <c r="G1" s="203"/>
      <c r="H1" s="203"/>
    </row>
    <row r="2" spans="1:8" ht="43.5" customHeight="1" x14ac:dyDescent="0.2">
      <c r="A2" s="204" t="s">
        <v>267</v>
      </c>
      <c r="B2" s="195"/>
      <c r="C2" s="195"/>
      <c r="D2" s="195"/>
      <c r="E2" s="195"/>
      <c r="F2" s="195"/>
      <c r="G2" s="195"/>
      <c r="H2" s="196"/>
    </row>
    <row r="3" spans="1:8" ht="24" customHeight="1" x14ac:dyDescent="0.2">
      <c r="A3" s="207" t="s">
        <v>0</v>
      </c>
      <c r="B3" s="208" t="s">
        <v>1</v>
      </c>
      <c r="C3" s="209" t="s">
        <v>2</v>
      </c>
      <c r="D3" s="209"/>
      <c r="E3" s="209" t="s">
        <v>3</v>
      </c>
      <c r="F3" s="209"/>
      <c r="G3" s="209" t="s">
        <v>4</v>
      </c>
      <c r="H3" s="209"/>
    </row>
    <row r="4" spans="1:8" ht="27.75" customHeight="1" x14ac:dyDescent="0.2">
      <c r="A4" s="207"/>
      <c r="B4" s="208"/>
      <c r="C4" s="2" t="s">
        <v>5</v>
      </c>
      <c r="D4" s="2" t="s">
        <v>6</v>
      </c>
      <c r="E4" s="27" t="s">
        <v>5</v>
      </c>
      <c r="F4" s="23" t="s">
        <v>6</v>
      </c>
      <c r="G4" s="2" t="s">
        <v>5</v>
      </c>
      <c r="H4" s="2" t="s">
        <v>6</v>
      </c>
    </row>
    <row r="5" spans="1:8" x14ac:dyDescent="0.2">
      <c r="A5" s="62" t="s">
        <v>20</v>
      </c>
      <c r="B5" s="62" t="s">
        <v>21</v>
      </c>
      <c r="C5" s="63">
        <v>513</v>
      </c>
      <c r="D5" s="64">
        <v>76879133</v>
      </c>
      <c r="E5" s="63">
        <v>66</v>
      </c>
      <c r="F5" s="64">
        <v>7062120.7400000002</v>
      </c>
      <c r="G5" s="63">
        <v>579</v>
      </c>
      <c r="H5" s="64">
        <v>83941253.739999995</v>
      </c>
    </row>
    <row r="6" spans="1:8" ht="11.25" customHeight="1" outlineLevel="1" x14ac:dyDescent="0.2">
      <c r="A6" s="66"/>
      <c r="B6" s="67" t="s">
        <v>266</v>
      </c>
      <c r="C6" s="68">
        <v>513</v>
      </c>
      <c r="D6" s="69">
        <v>76879133</v>
      </c>
      <c r="E6" s="68">
        <v>66</v>
      </c>
      <c r="F6" s="69">
        <v>7062120.7400000002</v>
      </c>
      <c r="G6" s="83">
        <v>579</v>
      </c>
      <c r="H6" s="72">
        <v>83941253.739999995</v>
      </c>
    </row>
    <row r="7" spans="1:8" outlineLevel="2" x14ac:dyDescent="0.2">
      <c r="A7" s="73"/>
      <c r="B7" s="67" t="s">
        <v>13</v>
      </c>
      <c r="C7" s="68">
        <v>167</v>
      </c>
      <c r="D7" s="69">
        <v>25248787</v>
      </c>
      <c r="E7" s="68">
        <v>0</v>
      </c>
      <c r="F7" s="69">
        <v>0</v>
      </c>
      <c r="G7" s="83">
        <v>167</v>
      </c>
      <c r="H7" s="72">
        <v>25248787</v>
      </c>
    </row>
    <row r="8" spans="1:8" outlineLevel="2" x14ac:dyDescent="0.2">
      <c r="A8" s="73"/>
      <c r="B8" s="67" t="s">
        <v>7</v>
      </c>
      <c r="C8" s="68">
        <v>116</v>
      </c>
      <c r="D8" s="69">
        <v>17210117</v>
      </c>
      <c r="E8" s="68">
        <v>66</v>
      </c>
      <c r="F8" s="69">
        <v>7062120.7400000002</v>
      </c>
      <c r="G8" s="83">
        <v>182</v>
      </c>
      <c r="H8" s="72">
        <v>24272237.739999998</v>
      </c>
    </row>
    <row r="9" spans="1:8" outlineLevel="2" x14ac:dyDescent="0.2">
      <c r="A9" s="73"/>
      <c r="B9" s="67" t="s">
        <v>8</v>
      </c>
      <c r="C9" s="68">
        <v>116</v>
      </c>
      <c r="D9" s="69">
        <v>17210117</v>
      </c>
      <c r="E9" s="68">
        <v>0</v>
      </c>
      <c r="F9" s="69">
        <v>0</v>
      </c>
      <c r="G9" s="83">
        <v>116</v>
      </c>
      <c r="H9" s="72">
        <v>17210117</v>
      </c>
    </row>
    <row r="10" spans="1:8" outlineLevel="2" x14ac:dyDescent="0.2">
      <c r="A10" s="73"/>
      <c r="B10" s="67" t="s">
        <v>9</v>
      </c>
      <c r="C10" s="68">
        <v>114</v>
      </c>
      <c r="D10" s="69">
        <v>17210112</v>
      </c>
      <c r="E10" s="68">
        <v>0</v>
      </c>
      <c r="F10" s="69">
        <v>0</v>
      </c>
      <c r="G10" s="83">
        <v>114</v>
      </c>
      <c r="H10" s="72">
        <v>17210112</v>
      </c>
    </row>
    <row r="11" spans="1:8" ht="22.5" x14ac:dyDescent="0.2">
      <c r="A11" s="62" t="s">
        <v>25</v>
      </c>
      <c r="B11" s="62" t="s">
        <v>26</v>
      </c>
      <c r="C11" s="65">
        <v>4485</v>
      </c>
      <c r="D11" s="64">
        <v>598028559</v>
      </c>
      <c r="E11" s="63">
        <v>485</v>
      </c>
      <c r="F11" s="64">
        <v>77048395.019999996</v>
      </c>
      <c r="G11" s="63">
        <v>4970</v>
      </c>
      <c r="H11" s="102">
        <v>675076954.01999998</v>
      </c>
    </row>
    <row r="12" spans="1:8" ht="11.25" customHeight="1" outlineLevel="1" x14ac:dyDescent="0.2">
      <c r="A12" s="66"/>
      <c r="B12" s="67" t="s">
        <v>266</v>
      </c>
      <c r="C12" s="70">
        <v>4485</v>
      </c>
      <c r="D12" s="69">
        <v>598028559</v>
      </c>
      <c r="E12" s="68">
        <v>485</v>
      </c>
      <c r="F12" s="69">
        <v>77048395.019999996</v>
      </c>
      <c r="G12" s="83">
        <v>4970</v>
      </c>
      <c r="H12" s="72">
        <v>675076954.01999998</v>
      </c>
    </row>
    <row r="13" spans="1:8" outlineLevel="2" x14ac:dyDescent="0.2">
      <c r="A13" s="73"/>
      <c r="B13" s="67" t="s">
        <v>13</v>
      </c>
      <c r="C13" s="70">
        <v>1400</v>
      </c>
      <c r="D13" s="69">
        <v>185938916</v>
      </c>
      <c r="E13" s="68">
        <v>0</v>
      </c>
      <c r="F13" s="69">
        <v>0</v>
      </c>
      <c r="G13" s="83">
        <v>1400</v>
      </c>
      <c r="H13" s="72">
        <v>185938916</v>
      </c>
    </row>
    <row r="14" spans="1:8" outlineLevel="2" x14ac:dyDescent="0.2">
      <c r="A14" s="73"/>
      <c r="B14" s="67" t="s">
        <v>7</v>
      </c>
      <c r="C14" s="70">
        <v>1029</v>
      </c>
      <c r="D14" s="69">
        <v>137363215</v>
      </c>
      <c r="E14" s="68">
        <v>485</v>
      </c>
      <c r="F14" s="69">
        <v>77048395.019999996</v>
      </c>
      <c r="G14" s="83">
        <v>1514</v>
      </c>
      <c r="H14" s="72">
        <v>214411610.02000001</v>
      </c>
    </row>
    <row r="15" spans="1:8" outlineLevel="2" x14ac:dyDescent="0.2">
      <c r="A15" s="73"/>
      <c r="B15" s="67" t="s">
        <v>8</v>
      </c>
      <c r="C15" s="70">
        <v>1029</v>
      </c>
      <c r="D15" s="69">
        <v>137363215</v>
      </c>
      <c r="E15" s="68">
        <v>0</v>
      </c>
      <c r="F15" s="69">
        <v>0</v>
      </c>
      <c r="G15" s="83">
        <v>1029</v>
      </c>
      <c r="H15" s="72">
        <v>137363215</v>
      </c>
    </row>
    <row r="16" spans="1:8" outlineLevel="2" x14ac:dyDescent="0.2">
      <c r="A16" s="73"/>
      <c r="B16" s="67" t="s">
        <v>9</v>
      </c>
      <c r="C16" s="70">
        <v>1027</v>
      </c>
      <c r="D16" s="69">
        <v>137363213</v>
      </c>
      <c r="E16" s="68">
        <v>0</v>
      </c>
      <c r="F16" s="69">
        <v>0</v>
      </c>
      <c r="G16" s="83">
        <v>1027</v>
      </c>
      <c r="H16" s="72">
        <v>137363213</v>
      </c>
    </row>
    <row r="17" spans="1:8" ht="45" x14ac:dyDescent="0.2">
      <c r="A17" s="62" t="s">
        <v>141</v>
      </c>
      <c r="B17" s="62" t="s">
        <v>142</v>
      </c>
      <c r="C17" s="65">
        <v>1478</v>
      </c>
      <c r="D17" s="64">
        <v>116819180</v>
      </c>
      <c r="E17" s="65">
        <v>163</v>
      </c>
      <c r="F17" s="64">
        <v>3220397.49</v>
      </c>
      <c r="G17" s="63">
        <v>1641</v>
      </c>
      <c r="H17" s="102">
        <v>120039577.48999999</v>
      </c>
    </row>
    <row r="18" spans="1:8" ht="11.25" customHeight="1" outlineLevel="1" x14ac:dyDescent="0.2">
      <c r="A18" s="66"/>
      <c r="B18" s="67" t="s">
        <v>266</v>
      </c>
      <c r="C18" s="70">
        <v>1478</v>
      </c>
      <c r="D18" s="69">
        <v>116819180</v>
      </c>
      <c r="E18" s="70">
        <v>163</v>
      </c>
      <c r="F18" s="69">
        <v>3220397.49</v>
      </c>
      <c r="G18" s="83">
        <v>1641</v>
      </c>
      <c r="H18" s="72">
        <v>120039577.48999999</v>
      </c>
    </row>
    <row r="19" spans="1:8" outlineLevel="2" x14ac:dyDescent="0.2">
      <c r="A19" s="73"/>
      <c r="B19" s="67" t="s">
        <v>13</v>
      </c>
      <c r="C19" s="68">
        <v>369</v>
      </c>
      <c r="D19" s="69">
        <v>29204796</v>
      </c>
      <c r="E19" s="68">
        <v>77</v>
      </c>
      <c r="F19" s="69">
        <v>-2908300.21</v>
      </c>
      <c r="G19" s="83">
        <v>446</v>
      </c>
      <c r="H19" s="72">
        <v>26296495.789999999</v>
      </c>
    </row>
    <row r="20" spans="1:8" outlineLevel="2" x14ac:dyDescent="0.2">
      <c r="A20" s="73"/>
      <c r="B20" s="67" t="s">
        <v>7</v>
      </c>
      <c r="C20" s="68">
        <v>369</v>
      </c>
      <c r="D20" s="69">
        <v>29204796</v>
      </c>
      <c r="E20" s="68">
        <v>86</v>
      </c>
      <c r="F20" s="69">
        <v>6128697.7000000002</v>
      </c>
      <c r="G20" s="83">
        <v>455</v>
      </c>
      <c r="H20" s="72">
        <v>35333493.700000003</v>
      </c>
    </row>
    <row r="21" spans="1:8" outlineLevel="2" x14ac:dyDescent="0.2">
      <c r="A21" s="73"/>
      <c r="B21" s="67" t="s">
        <v>8</v>
      </c>
      <c r="C21" s="68">
        <v>369</v>
      </c>
      <c r="D21" s="69">
        <v>29204796</v>
      </c>
      <c r="E21" s="68">
        <v>0</v>
      </c>
      <c r="F21" s="69">
        <v>0</v>
      </c>
      <c r="G21" s="83">
        <v>369</v>
      </c>
      <c r="H21" s="72">
        <v>29204796</v>
      </c>
    </row>
    <row r="22" spans="1:8" outlineLevel="2" x14ac:dyDescent="0.2">
      <c r="A22" s="73"/>
      <c r="B22" s="67" t="s">
        <v>9</v>
      </c>
      <c r="C22" s="68">
        <v>371</v>
      </c>
      <c r="D22" s="69">
        <v>29204792</v>
      </c>
      <c r="E22" s="68">
        <v>0</v>
      </c>
      <c r="F22" s="69">
        <v>0</v>
      </c>
      <c r="G22" s="83">
        <v>371</v>
      </c>
      <c r="H22" s="72">
        <v>29204792</v>
      </c>
    </row>
    <row r="23" spans="1:8" x14ac:dyDescent="0.2">
      <c r="A23" s="62" t="s">
        <v>113</v>
      </c>
      <c r="B23" s="62" t="s">
        <v>15</v>
      </c>
      <c r="C23" s="63">
        <v>28</v>
      </c>
      <c r="D23" s="64">
        <v>3059932.58</v>
      </c>
      <c r="E23" s="63">
        <v>13</v>
      </c>
      <c r="F23" s="102">
        <v>1575205.51</v>
      </c>
      <c r="G23" s="63">
        <v>41</v>
      </c>
      <c r="H23" s="102">
        <v>4635138.09</v>
      </c>
    </row>
    <row r="24" spans="1:8" ht="11.25" customHeight="1" outlineLevel="1" x14ac:dyDescent="0.2">
      <c r="A24" s="66"/>
      <c r="B24" s="67" t="s">
        <v>266</v>
      </c>
      <c r="C24" s="68">
        <v>28</v>
      </c>
      <c r="D24" s="69">
        <v>3059932.58</v>
      </c>
      <c r="E24" s="68">
        <v>13</v>
      </c>
      <c r="F24" s="103">
        <v>1575205.51</v>
      </c>
      <c r="G24" s="83">
        <v>41</v>
      </c>
      <c r="H24" s="72">
        <v>4635138.09</v>
      </c>
    </row>
    <row r="25" spans="1:8" outlineLevel="2" x14ac:dyDescent="0.2">
      <c r="A25" s="73"/>
      <c r="B25" s="67" t="s">
        <v>7</v>
      </c>
      <c r="C25" s="68">
        <v>4</v>
      </c>
      <c r="D25" s="69">
        <v>559496.57999999996</v>
      </c>
      <c r="E25" s="68">
        <v>13</v>
      </c>
      <c r="F25" s="103">
        <v>1575205.51</v>
      </c>
      <c r="G25" s="83">
        <v>17</v>
      </c>
      <c r="H25" s="72">
        <v>2134702.09</v>
      </c>
    </row>
    <row r="26" spans="1:8" outlineLevel="2" x14ac:dyDescent="0.2">
      <c r="A26" s="73"/>
      <c r="B26" s="67" t="s">
        <v>8</v>
      </c>
      <c r="C26" s="68">
        <v>13</v>
      </c>
      <c r="D26" s="69">
        <v>1250221</v>
      </c>
      <c r="E26" s="68">
        <v>0</v>
      </c>
      <c r="F26" s="103">
        <v>0</v>
      </c>
      <c r="G26" s="83">
        <v>13</v>
      </c>
      <c r="H26" s="72">
        <v>1250221</v>
      </c>
    </row>
    <row r="27" spans="1:8" outlineLevel="2" x14ac:dyDescent="0.2">
      <c r="A27" s="73"/>
      <c r="B27" s="67" t="s">
        <v>9</v>
      </c>
      <c r="C27" s="68">
        <v>11</v>
      </c>
      <c r="D27" s="69">
        <v>1250215</v>
      </c>
      <c r="E27" s="68">
        <v>0</v>
      </c>
      <c r="F27" s="103">
        <v>0</v>
      </c>
      <c r="G27" s="83">
        <v>11</v>
      </c>
      <c r="H27" s="72">
        <v>1250215</v>
      </c>
    </row>
    <row r="28" spans="1:8" ht="22.5" x14ac:dyDescent="0.2">
      <c r="A28" s="62" t="s">
        <v>117</v>
      </c>
      <c r="B28" s="62" t="s">
        <v>118</v>
      </c>
      <c r="C28" s="133"/>
      <c r="D28" s="133"/>
      <c r="E28" s="133">
        <v>24</v>
      </c>
      <c r="F28" s="102">
        <v>2323660.0299999998</v>
      </c>
      <c r="G28" s="63">
        <v>24</v>
      </c>
      <c r="H28" s="102">
        <v>2323660.0299999998</v>
      </c>
    </row>
    <row r="29" spans="1:8" ht="11.25" customHeight="1" outlineLevel="1" x14ac:dyDescent="0.2">
      <c r="A29" s="66"/>
      <c r="B29" s="67" t="s">
        <v>266</v>
      </c>
      <c r="C29" s="134"/>
      <c r="D29" s="134"/>
      <c r="E29" s="134">
        <v>24</v>
      </c>
      <c r="F29" s="103">
        <v>2323660.0299999998</v>
      </c>
      <c r="G29" s="83">
        <v>24</v>
      </c>
      <c r="H29" s="72">
        <v>2323660.0299999998</v>
      </c>
    </row>
    <row r="30" spans="1:8" outlineLevel="2" x14ac:dyDescent="0.2">
      <c r="A30" s="73"/>
      <c r="B30" s="67" t="s">
        <v>7</v>
      </c>
      <c r="C30" s="134"/>
      <c r="D30" s="134"/>
      <c r="E30" s="134">
        <v>6</v>
      </c>
      <c r="F30" s="103">
        <v>606487.63</v>
      </c>
      <c r="G30" s="83">
        <v>6</v>
      </c>
      <c r="H30" s="72">
        <v>606487.63</v>
      </c>
    </row>
    <row r="31" spans="1:8" outlineLevel="2" x14ac:dyDescent="0.2">
      <c r="A31" s="73"/>
      <c r="B31" s="67" t="s">
        <v>8</v>
      </c>
      <c r="C31" s="134"/>
      <c r="D31" s="134"/>
      <c r="E31" s="134">
        <v>9</v>
      </c>
      <c r="F31" s="103">
        <v>858586.2</v>
      </c>
      <c r="G31" s="83">
        <v>9</v>
      </c>
      <c r="H31" s="72">
        <v>858586.2</v>
      </c>
    </row>
    <row r="32" spans="1:8" outlineLevel="2" x14ac:dyDescent="0.2">
      <c r="A32" s="73"/>
      <c r="B32" s="67" t="s">
        <v>9</v>
      </c>
      <c r="C32" s="134"/>
      <c r="D32" s="134"/>
      <c r="E32" s="134">
        <v>9</v>
      </c>
      <c r="F32" s="103">
        <v>858586.2</v>
      </c>
      <c r="G32" s="83">
        <v>9</v>
      </c>
      <c r="H32" s="72">
        <v>858586.2</v>
      </c>
    </row>
    <row r="33" spans="1:8" ht="11.25" customHeight="1" x14ac:dyDescent="0.2">
      <c r="A33" s="211" t="s">
        <v>194</v>
      </c>
      <c r="B33" s="211"/>
      <c r="C33" s="65">
        <v>6504</v>
      </c>
      <c r="D33" s="64">
        <v>794786804.58000004</v>
      </c>
      <c r="E33" s="65">
        <v>751</v>
      </c>
      <c r="F33" s="64">
        <v>91229778.790000007</v>
      </c>
      <c r="G33" s="65">
        <v>7255</v>
      </c>
      <c r="H33" s="64">
        <v>886016583.37</v>
      </c>
    </row>
  </sheetData>
  <autoFilter ref="B1:B33"/>
  <mergeCells count="8">
    <mergeCell ref="A33:B33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view="pageBreakPreview" zoomScale="130" zoomScaleNormal="100" zoomScaleSheetLayoutView="130" workbookViewId="0">
      <selection activeCell="M19" sqref="M19"/>
    </sheetView>
  </sheetViews>
  <sheetFormatPr defaultColWidth="10.6640625" defaultRowHeight="12" outlineLevelRow="2" x14ac:dyDescent="0.2"/>
  <cols>
    <col min="1" max="1" width="10.5" customWidth="1"/>
    <col min="2" max="2" width="34.33203125" customWidth="1"/>
    <col min="3" max="3" width="8" customWidth="1"/>
    <col min="4" max="4" width="15.6640625" customWidth="1"/>
    <col min="5" max="5" width="7.33203125" customWidth="1"/>
    <col min="6" max="6" width="14.33203125" customWidth="1"/>
    <col min="7" max="7" width="8.6640625" customWidth="1"/>
    <col min="8" max="8" width="16.1640625" customWidth="1"/>
    <col min="257" max="257" width="10.5" customWidth="1"/>
    <col min="258" max="258" width="34.33203125" customWidth="1"/>
    <col min="259" max="259" width="8" customWidth="1"/>
    <col min="260" max="260" width="15.6640625" customWidth="1"/>
    <col min="261" max="261" width="7.33203125" customWidth="1"/>
    <col min="262" max="262" width="14.33203125" customWidth="1"/>
    <col min="263" max="263" width="8.6640625" customWidth="1"/>
    <col min="264" max="264" width="16.1640625" customWidth="1"/>
    <col min="513" max="513" width="10.5" customWidth="1"/>
    <col min="514" max="514" width="34.33203125" customWidth="1"/>
    <col min="515" max="515" width="8" customWidth="1"/>
    <col min="516" max="516" width="15.6640625" customWidth="1"/>
    <col min="517" max="517" width="7.33203125" customWidth="1"/>
    <col min="518" max="518" width="14.33203125" customWidth="1"/>
    <col min="519" max="519" width="8.6640625" customWidth="1"/>
    <col min="520" max="520" width="16.1640625" customWidth="1"/>
    <col min="769" max="769" width="10.5" customWidth="1"/>
    <col min="770" max="770" width="34.33203125" customWidth="1"/>
    <col min="771" max="771" width="8" customWidth="1"/>
    <col min="772" max="772" width="15.6640625" customWidth="1"/>
    <col min="773" max="773" width="7.33203125" customWidth="1"/>
    <col min="774" max="774" width="14.33203125" customWidth="1"/>
    <col min="775" max="775" width="8.6640625" customWidth="1"/>
    <col min="776" max="776" width="16.1640625" customWidth="1"/>
    <col min="1025" max="1025" width="10.5" customWidth="1"/>
    <col min="1026" max="1026" width="34.33203125" customWidth="1"/>
    <col min="1027" max="1027" width="8" customWidth="1"/>
    <col min="1028" max="1028" width="15.6640625" customWidth="1"/>
    <col min="1029" max="1029" width="7.33203125" customWidth="1"/>
    <col min="1030" max="1030" width="14.33203125" customWidth="1"/>
    <col min="1031" max="1031" width="8.6640625" customWidth="1"/>
    <col min="1032" max="1032" width="16.1640625" customWidth="1"/>
    <col min="1281" max="1281" width="10.5" customWidth="1"/>
    <col min="1282" max="1282" width="34.33203125" customWidth="1"/>
    <col min="1283" max="1283" width="8" customWidth="1"/>
    <col min="1284" max="1284" width="15.6640625" customWidth="1"/>
    <col min="1285" max="1285" width="7.33203125" customWidth="1"/>
    <col min="1286" max="1286" width="14.33203125" customWidth="1"/>
    <col min="1287" max="1287" width="8.6640625" customWidth="1"/>
    <col min="1288" max="1288" width="16.1640625" customWidth="1"/>
    <col min="1537" max="1537" width="10.5" customWidth="1"/>
    <col min="1538" max="1538" width="34.33203125" customWidth="1"/>
    <col min="1539" max="1539" width="8" customWidth="1"/>
    <col min="1540" max="1540" width="15.6640625" customWidth="1"/>
    <col min="1541" max="1541" width="7.33203125" customWidth="1"/>
    <col min="1542" max="1542" width="14.33203125" customWidth="1"/>
    <col min="1543" max="1543" width="8.6640625" customWidth="1"/>
    <col min="1544" max="1544" width="16.1640625" customWidth="1"/>
    <col min="1793" max="1793" width="10.5" customWidth="1"/>
    <col min="1794" max="1794" width="34.33203125" customWidth="1"/>
    <col min="1795" max="1795" width="8" customWidth="1"/>
    <col min="1796" max="1796" width="15.6640625" customWidth="1"/>
    <col min="1797" max="1797" width="7.33203125" customWidth="1"/>
    <col min="1798" max="1798" width="14.33203125" customWidth="1"/>
    <col min="1799" max="1799" width="8.6640625" customWidth="1"/>
    <col min="1800" max="1800" width="16.1640625" customWidth="1"/>
    <col min="2049" max="2049" width="10.5" customWidth="1"/>
    <col min="2050" max="2050" width="34.33203125" customWidth="1"/>
    <col min="2051" max="2051" width="8" customWidth="1"/>
    <col min="2052" max="2052" width="15.6640625" customWidth="1"/>
    <col min="2053" max="2053" width="7.33203125" customWidth="1"/>
    <col min="2054" max="2054" width="14.33203125" customWidth="1"/>
    <col min="2055" max="2055" width="8.6640625" customWidth="1"/>
    <col min="2056" max="2056" width="16.1640625" customWidth="1"/>
    <col min="2305" max="2305" width="10.5" customWidth="1"/>
    <col min="2306" max="2306" width="34.33203125" customWidth="1"/>
    <col min="2307" max="2307" width="8" customWidth="1"/>
    <col min="2308" max="2308" width="15.6640625" customWidth="1"/>
    <col min="2309" max="2309" width="7.33203125" customWidth="1"/>
    <col min="2310" max="2310" width="14.33203125" customWidth="1"/>
    <col min="2311" max="2311" width="8.6640625" customWidth="1"/>
    <col min="2312" max="2312" width="16.1640625" customWidth="1"/>
    <col min="2561" max="2561" width="10.5" customWidth="1"/>
    <col min="2562" max="2562" width="34.33203125" customWidth="1"/>
    <col min="2563" max="2563" width="8" customWidth="1"/>
    <col min="2564" max="2564" width="15.6640625" customWidth="1"/>
    <col min="2565" max="2565" width="7.33203125" customWidth="1"/>
    <col min="2566" max="2566" width="14.33203125" customWidth="1"/>
    <col min="2567" max="2567" width="8.6640625" customWidth="1"/>
    <col min="2568" max="2568" width="16.1640625" customWidth="1"/>
    <col min="2817" max="2817" width="10.5" customWidth="1"/>
    <col min="2818" max="2818" width="34.33203125" customWidth="1"/>
    <col min="2819" max="2819" width="8" customWidth="1"/>
    <col min="2820" max="2820" width="15.6640625" customWidth="1"/>
    <col min="2821" max="2821" width="7.33203125" customWidth="1"/>
    <col min="2822" max="2822" width="14.33203125" customWidth="1"/>
    <col min="2823" max="2823" width="8.6640625" customWidth="1"/>
    <col min="2824" max="2824" width="16.1640625" customWidth="1"/>
    <col min="3073" max="3073" width="10.5" customWidth="1"/>
    <col min="3074" max="3074" width="34.33203125" customWidth="1"/>
    <col min="3075" max="3075" width="8" customWidth="1"/>
    <col min="3076" max="3076" width="15.6640625" customWidth="1"/>
    <col min="3077" max="3077" width="7.33203125" customWidth="1"/>
    <col min="3078" max="3078" width="14.33203125" customWidth="1"/>
    <col min="3079" max="3079" width="8.6640625" customWidth="1"/>
    <col min="3080" max="3080" width="16.1640625" customWidth="1"/>
    <col min="3329" max="3329" width="10.5" customWidth="1"/>
    <col min="3330" max="3330" width="34.33203125" customWidth="1"/>
    <col min="3331" max="3331" width="8" customWidth="1"/>
    <col min="3332" max="3332" width="15.6640625" customWidth="1"/>
    <col min="3333" max="3333" width="7.33203125" customWidth="1"/>
    <col min="3334" max="3334" width="14.33203125" customWidth="1"/>
    <col min="3335" max="3335" width="8.6640625" customWidth="1"/>
    <col min="3336" max="3336" width="16.1640625" customWidth="1"/>
    <col min="3585" max="3585" width="10.5" customWidth="1"/>
    <col min="3586" max="3586" width="34.33203125" customWidth="1"/>
    <col min="3587" max="3587" width="8" customWidth="1"/>
    <col min="3588" max="3588" width="15.6640625" customWidth="1"/>
    <col min="3589" max="3589" width="7.33203125" customWidth="1"/>
    <col min="3590" max="3590" width="14.33203125" customWidth="1"/>
    <col min="3591" max="3591" width="8.6640625" customWidth="1"/>
    <col min="3592" max="3592" width="16.1640625" customWidth="1"/>
    <col min="3841" max="3841" width="10.5" customWidth="1"/>
    <col min="3842" max="3842" width="34.33203125" customWidth="1"/>
    <col min="3843" max="3843" width="8" customWidth="1"/>
    <col min="3844" max="3844" width="15.6640625" customWidth="1"/>
    <col min="3845" max="3845" width="7.33203125" customWidth="1"/>
    <col min="3846" max="3846" width="14.33203125" customWidth="1"/>
    <col min="3847" max="3847" width="8.6640625" customWidth="1"/>
    <col min="3848" max="3848" width="16.1640625" customWidth="1"/>
    <col min="4097" max="4097" width="10.5" customWidth="1"/>
    <col min="4098" max="4098" width="34.33203125" customWidth="1"/>
    <col min="4099" max="4099" width="8" customWidth="1"/>
    <col min="4100" max="4100" width="15.6640625" customWidth="1"/>
    <col min="4101" max="4101" width="7.33203125" customWidth="1"/>
    <col min="4102" max="4102" width="14.33203125" customWidth="1"/>
    <col min="4103" max="4103" width="8.6640625" customWidth="1"/>
    <col min="4104" max="4104" width="16.1640625" customWidth="1"/>
    <col min="4353" max="4353" width="10.5" customWidth="1"/>
    <col min="4354" max="4354" width="34.33203125" customWidth="1"/>
    <col min="4355" max="4355" width="8" customWidth="1"/>
    <col min="4356" max="4356" width="15.6640625" customWidth="1"/>
    <col min="4357" max="4357" width="7.33203125" customWidth="1"/>
    <col min="4358" max="4358" width="14.33203125" customWidth="1"/>
    <col min="4359" max="4359" width="8.6640625" customWidth="1"/>
    <col min="4360" max="4360" width="16.1640625" customWidth="1"/>
    <col min="4609" max="4609" width="10.5" customWidth="1"/>
    <col min="4610" max="4610" width="34.33203125" customWidth="1"/>
    <col min="4611" max="4611" width="8" customWidth="1"/>
    <col min="4612" max="4612" width="15.6640625" customWidth="1"/>
    <col min="4613" max="4613" width="7.33203125" customWidth="1"/>
    <col min="4614" max="4614" width="14.33203125" customWidth="1"/>
    <col min="4615" max="4615" width="8.6640625" customWidth="1"/>
    <col min="4616" max="4616" width="16.1640625" customWidth="1"/>
    <col min="4865" max="4865" width="10.5" customWidth="1"/>
    <col min="4866" max="4866" width="34.33203125" customWidth="1"/>
    <col min="4867" max="4867" width="8" customWidth="1"/>
    <col min="4868" max="4868" width="15.6640625" customWidth="1"/>
    <col min="4869" max="4869" width="7.33203125" customWidth="1"/>
    <col min="4870" max="4870" width="14.33203125" customWidth="1"/>
    <col min="4871" max="4871" width="8.6640625" customWidth="1"/>
    <col min="4872" max="4872" width="16.1640625" customWidth="1"/>
    <col min="5121" max="5121" width="10.5" customWidth="1"/>
    <col min="5122" max="5122" width="34.33203125" customWidth="1"/>
    <col min="5123" max="5123" width="8" customWidth="1"/>
    <col min="5124" max="5124" width="15.6640625" customWidth="1"/>
    <col min="5125" max="5125" width="7.33203125" customWidth="1"/>
    <col min="5126" max="5126" width="14.33203125" customWidth="1"/>
    <col min="5127" max="5127" width="8.6640625" customWidth="1"/>
    <col min="5128" max="5128" width="16.1640625" customWidth="1"/>
    <col min="5377" max="5377" width="10.5" customWidth="1"/>
    <col min="5378" max="5378" width="34.33203125" customWidth="1"/>
    <col min="5379" max="5379" width="8" customWidth="1"/>
    <col min="5380" max="5380" width="15.6640625" customWidth="1"/>
    <col min="5381" max="5381" width="7.33203125" customWidth="1"/>
    <col min="5382" max="5382" width="14.33203125" customWidth="1"/>
    <col min="5383" max="5383" width="8.6640625" customWidth="1"/>
    <col min="5384" max="5384" width="16.1640625" customWidth="1"/>
    <col min="5633" max="5633" width="10.5" customWidth="1"/>
    <col min="5634" max="5634" width="34.33203125" customWidth="1"/>
    <col min="5635" max="5635" width="8" customWidth="1"/>
    <col min="5636" max="5636" width="15.6640625" customWidth="1"/>
    <col min="5637" max="5637" width="7.33203125" customWidth="1"/>
    <col min="5638" max="5638" width="14.33203125" customWidth="1"/>
    <col min="5639" max="5639" width="8.6640625" customWidth="1"/>
    <col min="5640" max="5640" width="16.1640625" customWidth="1"/>
    <col min="5889" max="5889" width="10.5" customWidth="1"/>
    <col min="5890" max="5890" width="34.33203125" customWidth="1"/>
    <col min="5891" max="5891" width="8" customWidth="1"/>
    <col min="5892" max="5892" width="15.6640625" customWidth="1"/>
    <col min="5893" max="5893" width="7.33203125" customWidth="1"/>
    <col min="5894" max="5894" width="14.33203125" customWidth="1"/>
    <col min="5895" max="5895" width="8.6640625" customWidth="1"/>
    <col min="5896" max="5896" width="16.1640625" customWidth="1"/>
    <col min="6145" max="6145" width="10.5" customWidth="1"/>
    <col min="6146" max="6146" width="34.33203125" customWidth="1"/>
    <col min="6147" max="6147" width="8" customWidth="1"/>
    <col min="6148" max="6148" width="15.6640625" customWidth="1"/>
    <col min="6149" max="6149" width="7.33203125" customWidth="1"/>
    <col min="6150" max="6150" width="14.33203125" customWidth="1"/>
    <col min="6151" max="6151" width="8.6640625" customWidth="1"/>
    <col min="6152" max="6152" width="16.1640625" customWidth="1"/>
    <col min="6401" max="6401" width="10.5" customWidth="1"/>
    <col min="6402" max="6402" width="34.33203125" customWidth="1"/>
    <col min="6403" max="6403" width="8" customWidth="1"/>
    <col min="6404" max="6404" width="15.6640625" customWidth="1"/>
    <col min="6405" max="6405" width="7.33203125" customWidth="1"/>
    <col min="6406" max="6406" width="14.33203125" customWidth="1"/>
    <col min="6407" max="6407" width="8.6640625" customWidth="1"/>
    <col min="6408" max="6408" width="16.1640625" customWidth="1"/>
    <col min="6657" max="6657" width="10.5" customWidth="1"/>
    <col min="6658" max="6658" width="34.33203125" customWidth="1"/>
    <col min="6659" max="6659" width="8" customWidth="1"/>
    <col min="6660" max="6660" width="15.6640625" customWidth="1"/>
    <col min="6661" max="6661" width="7.33203125" customWidth="1"/>
    <col min="6662" max="6662" width="14.33203125" customWidth="1"/>
    <col min="6663" max="6663" width="8.6640625" customWidth="1"/>
    <col min="6664" max="6664" width="16.1640625" customWidth="1"/>
    <col min="6913" max="6913" width="10.5" customWidth="1"/>
    <col min="6914" max="6914" width="34.33203125" customWidth="1"/>
    <col min="6915" max="6915" width="8" customWidth="1"/>
    <col min="6916" max="6916" width="15.6640625" customWidth="1"/>
    <col min="6917" max="6917" width="7.33203125" customWidth="1"/>
    <col min="6918" max="6918" width="14.33203125" customWidth="1"/>
    <col min="6919" max="6919" width="8.6640625" customWidth="1"/>
    <col min="6920" max="6920" width="16.1640625" customWidth="1"/>
    <col min="7169" max="7169" width="10.5" customWidth="1"/>
    <col min="7170" max="7170" width="34.33203125" customWidth="1"/>
    <col min="7171" max="7171" width="8" customWidth="1"/>
    <col min="7172" max="7172" width="15.6640625" customWidth="1"/>
    <col min="7173" max="7173" width="7.33203125" customWidth="1"/>
    <col min="7174" max="7174" width="14.33203125" customWidth="1"/>
    <col min="7175" max="7175" width="8.6640625" customWidth="1"/>
    <col min="7176" max="7176" width="16.1640625" customWidth="1"/>
    <col min="7425" max="7425" width="10.5" customWidth="1"/>
    <col min="7426" max="7426" width="34.33203125" customWidth="1"/>
    <col min="7427" max="7427" width="8" customWidth="1"/>
    <col min="7428" max="7428" width="15.6640625" customWidth="1"/>
    <col min="7429" max="7429" width="7.33203125" customWidth="1"/>
    <col min="7430" max="7430" width="14.33203125" customWidth="1"/>
    <col min="7431" max="7431" width="8.6640625" customWidth="1"/>
    <col min="7432" max="7432" width="16.1640625" customWidth="1"/>
    <col min="7681" max="7681" width="10.5" customWidth="1"/>
    <col min="7682" max="7682" width="34.33203125" customWidth="1"/>
    <col min="7683" max="7683" width="8" customWidth="1"/>
    <col min="7684" max="7684" width="15.6640625" customWidth="1"/>
    <col min="7685" max="7685" width="7.33203125" customWidth="1"/>
    <col min="7686" max="7686" width="14.33203125" customWidth="1"/>
    <col min="7687" max="7687" width="8.6640625" customWidth="1"/>
    <col min="7688" max="7688" width="16.1640625" customWidth="1"/>
    <col min="7937" max="7937" width="10.5" customWidth="1"/>
    <col min="7938" max="7938" width="34.33203125" customWidth="1"/>
    <col min="7939" max="7939" width="8" customWidth="1"/>
    <col min="7940" max="7940" width="15.6640625" customWidth="1"/>
    <col min="7941" max="7941" width="7.33203125" customWidth="1"/>
    <col min="7942" max="7942" width="14.33203125" customWidth="1"/>
    <col min="7943" max="7943" width="8.6640625" customWidth="1"/>
    <col min="7944" max="7944" width="16.1640625" customWidth="1"/>
    <col min="8193" max="8193" width="10.5" customWidth="1"/>
    <col min="8194" max="8194" width="34.33203125" customWidth="1"/>
    <col min="8195" max="8195" width="8" customWidth="1"/>
    <col min="8196" max="8196" width="15.6640625" customWidth="1"/>
    <col min="8197" max="8197" width="7.33203125" customWidth="1"/>
    <col min="8198" max="8198" width="14.33203125" customWidth="1"/>
    <col min="8199" max="8199" width="8.6640625" customWidth="1"/>
    <col min="8200" max="8200" width="16.1640625" customWidth="1"/>
    <col min="8449" max="8449" width="10.5" customWidth="1"/>
    <col min="8450" max="8450" width="34.33203125" customWidth="1"/>
    <col min="8451" max="8451" width="8" customWidth="1"/>
    <col min="8452" max="8452" width="15.6640625" customWidth="1"/>
    <col min="8453" max="8453" width="7.33203125" customWidth="1"/>
    <col min="8454" max="8454" width="14.33203125" customWidth="1"/>
    <col min="8455" max="8455" width="8.6640625" customWidth="1"/>
    <col min="8456" max="8456" width="16.1640625" customWidth="1"/>
    <col min="8705" max="8705" width="10.5" customWidth="1"/>
    <col min="8706" max="8706" width="34.33203125" customWidth="1"/>
    <col min="8707" max="8707" width="8" customWidth="1"/>
    <col min="8708" max="8708" width="15.6640625" customWidth="1"/>
    <col min="8709" max="8709" width="7.33203125" customWidth="1"/>
    <col min="8710" max="8710" width="14.33203125" customWidth="1"/>
    <col min="8711" max="8711" width="8.6640625" customWidth="1"/>
    <col min="8712" max="8712" width="16.1640625" customWidth="1"/>
    <col min="8961" max="8961" width="10.5" customWidth="1"/>
    <col min="8962" max="8962" width="34.33203125" customWidth="1"/>
    <col min="8963" max="8963" width="8" customWidth="1"/>
    <col min="8964" max="8964" width="15.6640625" customWidth="1"/>
    <col min="8965" max="8965" width="7.33203125" customWidth="1"/>
    <col min="8966" max="8966" width="14.33203125" customWidth="1"/>
    <col min="8967" max="8967" width="8.6640625" customWidth="1"/>
    <col min="8968" max="8968" width="16.1640625" customWidth="1"/>
    <col min="9217" max="9217" width="10.5" customWidth="1"/>
    <col min="9218" max="9218" width="34.33203125" customWidth="1"/>
    <col min="9219" max="9219" width="8" customWidth="1"/>
    <col min="9220" max="9220" width="15.6640625" customWidth="1"/>
    <col min="9221" max="9221" width="7.33203125" customWidth="1"/>
    <col min="9222" max="9222" width="14.33203125" customWidth="1"/>
    <col min="9223" max="9223" width="8.6640625" customWidth="1"/>
    <col min="9224" max="9224" width="16.1640625" customWidth="1"/>
    <col min="9473" max="9473" width="10.5" customWidth="1"/>
    <col min="9474" max="9474" width="34.33203125" customWidth="1"/>
    <col min="9475" max="9475" width="8" customWidth="1"/>
    <col min="9476" max="9476" width="15.6640625" customWidth="1"/>
    <col min="9477" max="9477" width="7.33203125" customWidth="1"/>
    <col min="9478" max="9478" width="14.33203125" customWidth="1"/>
    <col min="9479" max="9479" width="8.6640625" customWidth="1"/>
    <col min="9480" max="9480" width="16.1640625" customWidth="1"/>
    <col min="9729" max="9729" width="10.5" customWidth="1"/>
    <col min="9730" max="9730" width="34.33203125" customWidth="1"/>
    <col min="9731" max="9731" width="8" customWidth="1"/>
    <col min="9732" max="9732" width="15.6640625" customWidth="1"/>
    <col min="9733" max="9733" width="7.33203125" customWidth="1"/>
    <col min="9734" max="9734" width="14.33203125" customWidth="1"/>
    <col min="9735" max="9735" width="8.6640625" customWidth="1"/>
    <col min="9736" max="9736" width="16.1640625" customWidth="1"/>
    <col min="9985" max="9985" width="10.5" customWidth="1"/>
    <col min="9986" max="9986" width="34.33203125" customWidth="1"/>
    <col min="9987" max="9987" width="8" customWidth="1"/>
    <col min="9988" max="9988" width="15.6640625" customWidth="1"/>
    <col min="9989" max="9989" width="7.33203125" customWidth="1"/>
    <col min="9990" max="9990" width="14.33203125" customWidth="1"/>
    <col min="9991" max="9991" width="8.6640625" customWidth="1"/>
    <col min="9992" max="9992" width="16.1640625" customWidth="1"/>
    <col min="10241" max="10241" width="10.5" customWidth="1"/>
    <col min="10242" max="10242" width="34.33203125" customWidth="1"/>
    <col min="10243" max="10243" width="8" customWidth="1"/>
    <col min="10244" max="10244" width="15.6640625" customWidth="1"/>
    <col min="10245" max="10245" width="7.33203125" customWidth="1"/>
    <col min="10246" max="10246" width="14.33203125" customWidth="1"/>
    <col min="10247" max="10247" width="8.6640625" customWidth="1"/>
    <col min="10248" max="10248" width="16.1640625" customWidth="1"/>
    <col min="10497" max="10497" width="10.5" customWidth="1"/>
    <col min="10498" max="10498" width="34.33203125" customWidth="1"/>
    <col min="10499" max="10499" width="8" customWidth="1"/>
    <col min="10500" max="10500" width="15.6640625" customWidth="1"/>
    <col min="10501" max="10501" width="7.33203125" customWidth="1"/>
    <col min="10502" max="10502" width="14.33203125" customWidth="1"/>
    <col min="10503" max="10503" width="8.6640625" customWidth="1"/>
    <col min="10504" max="10504" width="16.1640625" customWidth="1"/>
    <col min="10753" max="10753" width="10.5" customWidth="1"/>
    <col min="10754" max="10754" width="34.33203125" customWidth="1"/>
    <col min="10755" max="10755" width="8" customWidth="1"/>
    <col min="10756" max="10756" width="15.6640625" customWidth="1"/>
    <col min="10757" max="10757" width="7.33203125" customWidth="1"/>
    <col min="10758" max="10758" width="14.33203125" customWidth="1"/>
    <col min="10759" max="10759" width="8.6640625" customWidth="1"/>
    <col min="10760" max="10760" width="16.1640625" customWidth="1"/>
    <col min="11009" max="11009" width="10.5" customWidth="1"/>
    <col min="11010" max="11010" width="34.33203125" customWidth="1"/>
    <col min="11011" max="11011" width="8" customWidth="1"/>
    <col min="11012" max="11012" width="15.6640625" customWidth="1"/>
    <col min="11013" max="11013" width="7.33203125" customWidth="1"/>
    <col min="11014" max="11014" width="14.33203125" customWidth="1"/>
    <col min="11015" max="11015" width="8.6640625" customWidth="1"/>
    <col min="11016" max="11016" width="16.1640625" customWidth="1"/>
    <col min="11265" max="11265" width="10.5" customWidth="1"/>
    <col min="11266" max="11266" width="34.33203125" customWidth="1"/>
    <col min="11267" max="11267" width="8" customWidth="1"/>
    <col min="11268" max="11268" width="15.6640625" customWidth="1"/>
    <col min="11269" max="11269" width="7.33203125" customWidth="1"/>
    <col min="11270" max="11270" width="14.33203125" customWidth="1"/>
    <col min="11271" max="11271" width="8.6640625" customWidth="1"/>
    <col min="11272" max="11272" width="16.1640625" customWidth="1"/>
    <col min="11521" max="11521" width="10.5" customWidth="1"/>
    <col min="11522" max="11522" width="34.33203125" customWidth="1"/>
    <col min="11523" max="11523" width="8" customWidth="1"/>
    <col min="11524" max="11524" width="15.6640625" customWidth="1"/>
    <col min="11525" max="11525" width="7.33203125" customWidth="1"/>
    <col min="11526" max="11526" width="14.33203125" customWidth="1"/>
    <col min="11527" max="11527" width="8.6640625" customWidth="1"/>
    <col min="11528" max="11528" width="16.1640625" customWidth="1"/>
    <col min="11777" max="11777" width="10.5" customWidth="1"/>
    <col min="11778" max="11778" width="34.33203125" customWidth="1"/>
    <col min="11779" max="11779" width="8" customWidth="1"/>
    <col min="11780" max="11780" width="15.6640625" customWidth="1"/>
    <col min="11781" max="11781" width="7.33203125" customWidth="1"/>
    <col min="11782" max="11782" width="14.33203125" customWidth="1"/>
    <col min="11783" max="11783" width="8.6640625" customWidth="1"/>
    <col min="11784" max="11784" width="16.1640625" customWidth="1"/>
    <col min="12033" max="12033" width="10.5" customWidth="1"/>
    <col min="12034" max="12034" width="34.33203125" customWidth="1"/>
    <col min="12035" max="12035" width="8" customWidth="1"/>
    <col min="12036" max="12036" width="15.6640625" customWidth="1"/>
    <col min="12037" max="12037" width="7.33203125" customWidth="1"/>
    <col min="12038" max="12038" width="14.33203125" customWidth="1"/>
    <col min="12039" max="12039" width="8.6640625" customWidth="1"/>
    <col min="12040" max="12040" width="16.1640625" customWidth="1"/>
    <col min="12289" max="12289" width="10.5" customWidth="1"/>
    <col min="12290" max="12290" width="34.33203125" customWidth="1"/>
    <col min="12291" max="12291" width="8" customWidth="1"/>
    <col min="12292" max="12292" width="15.6640625" customWidth="1"/>
    <col min="12293" max="12293" width="7.33203125" customWidth="1"/>
    <col min="12294" max="12294" width="14.33203125" customWidth="1"/>
    <col min="12295" max="12295" width="8.6640625" customWidth="1"/>
    <col min="12296" max="12296" width="16.1640625" customWidth="1"/>
    <col min="12545" max="12545" width="10.5" customWidth="1"/>
    <col min="12546" max="12546" width="34.33203125" customWidth="1"/>
    <col min="12547" max="12547" width="8" customWidth="1"/>
    <col min="12548" max="12548" width="15.6640625" customWidth="1"/>
    <col min="12549" max="12549" width="7.33203125" customWidth="1"/>
    <col min="12550" max="12550" width="14.33203125" customWidth="1"/>
    <col min="12551" max="12551" width="8.6640625" customWidth="1"/>
    <col min="12552" max="12552" width="16.1640625" customWidth="1"/>
    <col min="12801" max="12801" width="10.5" customWidth="1"/>
    <col min="12802" max="12802" width="34.33203125" customWidth="1"/>
    <col min="12803" max="12803" width="8" customWidth="1"/>
    <col min="12804" max="12804" width="15.6640625" customWidth="1"/>
    <col min="12805" max="12805" width="7.33203125" customWidth="1"/>
    <col min="12806" max="12806" width="14.33203125" customWidth="1"/>
    <col min="12807" max="12807" width="8.6640625" customWidth="1"/>
    <col min="12808" max="12808" width="16.1640625" customWidth="1"/>
    <col min="13057" max="13057" width="10.5" customWidth="1"/>
    <col min="13058" max="13058" width="34.33203125" customWidth="1"/>
    <col min="13059" max="13059" width="8" customWidth="1"/>
    <col min="13060" max="13060" width="15.6640625" customWidth="1"/>
    <col min="13061" max="13061" width="7.33203125" customWidth="1"/>
    <col min="13062" max="13062" width="14.33203125" customWidth="1"/>
    <col min="13063" max="13063" width="8.6640625" customWidth="1"/>
    <col min="13064" max="13064" width="16.1640625" customWidth="1"/>
    <col min="13313" max="13313" width="10.5" customWidth="1"/>
    <col min="13314" max="13314" width="34.33203125" customWidth="1"/>
    <col min="13315" max="13315" width="8" customWidth="1"/>
    <col min="13316" max="13316" width="15.6640625" customWidth="1"/>
    <col min="13317" max="13317" width="7.33203125" customWidth="1"/>
    <col min="13318" max="13318" width="14.33203125" customWidth="1"/>
    <col min="13319" max="13319" width="8.6640625" customWidth="1"/>
    <col min="13320" max="13320" width="16.1640625" customWidth="1"/>
    <col min="13569" max="13569" width="10.5" customWidth="1"/>
    <col min="13570" max="13570" width="34.33203125" customWidth="1"/>
    <col min="13571" max="13571" width="8" customWidth="1"/>
    <col min="13572" max="13572" width="15.6640625" customWidth="1"/>
    <col min="13573" max="13573" width="7.33203125" customWidth="1"/>
    <col min="13574" max="13574" width="14.33203125" customWidth="1"/>
    <col min="13575" max="13575" width="8.6640625" customWidth="1"/>
    <col min="13576" max="13576" width="16.1640625" customWidth="1"/>
    <col min="13825" max="13825" width="10.5" customWidth="1"/>
    <col min="13826" max="13826" width="34.33203125" customWidth="1"/>
    <col min="13827" max="13827" width="8" customWidth="1"/>
    <col min="13828" max="13828" width="15.6640625" customWidth="1"/>
    <col min="13829" max="13829" width="7.33203125" customWidth="1"/>
    <col min="13830" max="13830" width="14.33203125" customWidth="1"/>
    <col min="13831" max="13831" width="8.6640625" customWidth="1"/>
    <col min="13832" max="13832" width="16.1640625" customWidth="1"/>
    <col min="14081" max="14081" width="10.5" customWidth="1"/>
    <col min="14082" max="14082" width="34.33203125" customWidth="1"/>
    <col min="14083" max="14083" width="8" customWidth="1"/>
    <col min="14084" max="14084" width="15.6640625" customWidth="1"/>
    <col min="14085" max="14085" width="7.33203125" customWidth="1"/>
    <col min="14086" max="14086" width="14.33203125" customWidth="1"/>
    <col min="14087" max="14087" width="8.6640625" customWidth="1"/>
    <col min="14088" max="14088" width="16.1640625" customWidth="1"/>
    <col min="14337" max="14337" width="10.5" customWidth="1"/>
    <col min="14338" max="14338" width="34.33203125" customWidth="1"/>
    <col min="14339" max="14339" width="8" customWidth="1"/>
    <col min="14340" max="14340" width="15.6640625" customWidth="1"/>
    <col min="14341" max="14341" width="7.33203125" customWidth="1"/>
    <col min="14342" max="14342" width="14.33203125" customWidth="1"/>
    <col min="14343" max="14343" width="8.6640625" customWidth="1"/>
    <col min="14344" max="14344" width="16.1640625" customWidth="1"/>
    <col min="14593" max="14593" width="10.5" customWidth="1"/>
    <col min="14594" max="14594" width="34.33203125" customWidth="1"/>
    <col min="14595" max="14595" width="8" customWidth="1"/>
    <col min="14596" max="14596" width="15.6640625" customWidth="1"/>
    <col min="14597" max="14597" width="7.33203125" customWidth="1"/>
    <col min="14598" max="14598" width="14.33203125" customWidth="1"/>
    <col min="14599" max="14599" width="8.6640625" customWidth="1"/>
    <col min="14600" max="14600" width="16.1640625" customWidth="1"/>
    <col min="14849" max="14849" width="10.5" customWidth="1"/>
    <col min="14850" max="14850" width="34.33203125" customWidth="1"/>
    <col min="14851" max="14851" width="8" customWidth="1"/>
    <col min="14852" max="14852" width="15.6640625" customWidth="1"/>
    <col min="14853" max="14853" width="7.33203125" customWidth="1"/>
    <col min="14854" max="14854" width="14.33203125" customWidth="1"/>
    <col min="14855" max="14855" width="8.6640625" customWidth="1"/>
    <col min="14856" max="14856" width="16.1640625" customWidth="1"/>
    <col min="15105" max="15105" width="10.5" customWidth="1"/>
    <col min="15106" max="15106" width="34.33203125" customWidth="1"/>
    <col min="15107" max="15107" width="8" customWidth="1"/>
    <col min="15108" max="15108" width="15.6640625" customWidth="1"/>
    <col min="15109" max="15109" width="7.33203125" customWidth="1"/>
    <col min="15110" max="15110" width="14.33203125" customWidth="1"/>
    <col min="15111" max="15111" width="8.6640625" customWidth="1"/>
    <col min="15112" max="15112" width="16.1640625" customWidth="1"/>
    <col min="15361" max="15361" width="10.5" customWidth="1"/>
    <col min="15362" max="15362" width="34.33203125" customWidth="1"/>
    <col min="15363" max="15363" width="8" customWidth="1"/>
    <col min="15364" max="15364" width="15.6640625" customWidth="1"/>
    <col min="15365" max="15365" width="7.33203125" customWidth="1"/>
    <col min="15366" max="15366" width="14.33203125" customWidth="1"/>
    <col min="15367" max="15367" width="8.6640625" customWidth="1"/>
    <col min="15368" max="15368" width="16.1640625" customWidth="1"/>
    <col min="15617" max="15617" width="10.5" customWidth="1"/>
    <col min="15618" max="15618" width="34.33203125" customWidth="1"/>
    <col min="15619" max="15619" width="8" customWidth="1"/>
    <col min="15620" max="15620" width="15.6640625" customWidth="1"/>
    <col min="15621" max="15621" width="7.33203125" customWidth="1"/>
    <col min="15622" max="15622" width="14.33203125" customWidth="1"/>
    <col min="15623" max="15623" width="8.6640625" customWidth="1"/>
    <col min="15624" max="15624" width="16.1640625" customWidth="1"/>
    <col min="15873" max="15873" width="10.5" customWidth="1"/>
    <col min="15874" max="15874" width="34.33203125" customWidth="1"/>
    <col min="15875" max="15875" width="8" customWidth="1"/>
    <col min="15876" max="15876" width="15.6640625" customWidth="1"/>
    <col min="15877" max="15877" width="7.33203125" customWidth="1"/>
    <col min="15878" max="15878" width="14.33203125" customWidth="1"/>
    <col min="15879" max="15879" width="8.6640625" customWidth="1"/>
    <col min="15880" max="15880" width="16.1640625" customWidth="1"/>
    <col min="16129" max="16129" width="10.5" customWidth="1"/>
    <col min="16130" max="16130" width="34.33203125" customWidth="1"/>
    <col min="16131" max="16131" width="8" customWidth="1"/>
    <col min="16132" max="16132" width="15.6640625" customWidth="1"/>
    <col min="16133" max="16133" width="7.33203125" customWidth="1"/>
    <col min="16134" max="16134" width="14.33203125" customWidth="1"/>
    <col min="16135" max="16135" width="8.6640625" customWidth="1"/>
    <col min="16136" max="16136" width="16.1640625" customWidth="1"/>
  </cols>
  <sheetData>
    <row r="1" spans="1:8" ht="43.5" customHeight="1" x14ac:dyDescent="0.2">
      <c r="A1" s="6"/>
      <c r="B1" s="1"/>
      <c r="C1" s="1"/>
      <c r="D1" s="1"/>
      <c r="E1" s="26"/>
      <c r="F1" s="203" t="s">
        <v>264</v>
      </c>
      <c r="G1" s="203"/>
      <c r="H1" s="203"/>
    </row>
    <row r="2" spans="1:8" ht="43.5" customHeight="1" x14ac:dyDescent="0.2">
      <c r="A2" s="194" t="s">
        <v>229</v>
      </c>
      <c r="B2" s="195"/>
      <c r="C2" s="195"/>
      <c r="D2" s="195"/>
      <c r="E2" s="195"/>
      <c r="F2" s="195"/>
      <c r="G2" s="195"/>
      <c r="H2" s="196"/>
    </row>
    <row r="3" spans="1:8" ht="24" customHeight="1" x14ac:dyDescent="0.2">
      <c r="A3" s="207" t="s">
        <v>0</v>
      </c>
      <c r="B3" s="208" t="s">
        <v>1</v>
      </c>
      <c r="C3" s="209" t="s">
        <v>2</v>
      </c>
      <c r="D3" s="209"/>
      <c r="E3" s="209" t="s">
        <v>3</v>
      </c>
      <c r="F3" s="209"/>
      <c r="G3" s="209" t="s">
        <v>4</v>
      </c>
      <c r="H3" s="209"/>
    </row>
    <row r="4" spans="1:8" ht="18" customHeight="1" x14ac:dyDescent="0.2">
      <c r="A4" s="207"/>
      <c r="B4" s="208"/>
      <c r="C4" s="2" t="s">
        <v>5</v>
      </c>
      <c r="D4" s="2" t="s">
        <v>6</v>
      </c>
      <c r="E4" s="27" t="s">
        <v>5</v>
      </c>
      <c r="F4" s="23" t="s">
        <v>6</v>
      </c>
      <c r="G4" s="2" t="s">
        <v>5</v>
      </c>
      <c r="H4" s="2" t="s">
        <v>6</v>
      </c>
    </row>
    <row r="5" spans="1:8" ht="11.25" customHeight="1" x14ac:dyDescent="0.2">
      <c r="A5" s="62" t="s">
        <v>133</v>
      </c>
      <c r="B5" s="62" t="s">
        <v>134</v>
      </c>
      <c r="C5" s="65">
        <v>3714</v>
      </c>
      <c r="D5" s="64">
        <v>223493674</v>
      </c>
      <c r="E5" s="65">
        <v>0</v>
      </c>
      <c r="F5" s="64">
        <v>0</v>
      </c>
      <c r="G5" s="65">
        <v>3714</v>
      </c>
      <c r="H5" s="64">
        <v>223493674</v>
      </c>
    </row>
    <row r="6" spans="1:8" ht="11.25" customHeight="1" outlineLevel="1" x14ac:dyDescent="0.2">
      <c r="A6" s="66"/>
      <c r="B6" s="67" t="s">
        <v>17</v>
      </c>
      <c r="C6" s="70">
        <v>3714</v>
      </c>
      <c r="D6" s="69">
        <v>223493674</v>
      </c>
      <c r="E6" s="70">
        <v>0</v>
      </c>
      <c r="F6" s="69">
        <v>0</v>
      </c>
      <c r="G6" s="71">
        <v>3714</v>
      </c>
      <c r="H6" s="72">
        <v>223493674</v>
      </c>
    </row>
    <row r="7" spans="1:8" ht="11.25" customHeight="1" outlineLevel="2" x14ac:dyDescent="0.2">
      <c r="A7" s="73"/>
      <c r="B7" s="67" t="s">
        <v>13</v>
      </c>
      <c r="C7" s="68">
        <v>929</v>
      </c>
      <c r="D7" s="69">
        <v>55873419</v>
      </c>
      <c r="E7" s="68">
        <v>0</v>
      </c>
      <c r="F7" s="69">
        <v>0</v>
      </c>
      <c r="G7" s="71">
        <v>929</v>
      </c>
      <c r="H7" s="72">
        <v>55873419</v>
      </c>
    </row>
    <row r="8" spans="1:8" ht="11.25" customHeight="1" outlineLevel="2" x14ac:dyDescent="0.2">
      <c r="A8" s="73"/>
      <c r="B8" s="67" t="s">
        <v>7</v>
      </c>
      <c r="C8" s="68">
        <v>929</v>
      </c>
      <c r="D8" s="69">
        <v>55873419</v>
      </c>
      <c r="E8" s="68">
        <v>14</v>
      </c>
      <c r="F8" s="69">
        <v>4126580</v>
      </c>
      <c r="G8" s="71">
        <v>943</v>
      </c>
      <c r="H8" s="72">
        <v>59999999</v>
      </c>
    </row>
    <row r="9" spans="1:8" ht="11.25" customHeight="1" outlineLevel="2" x14ac:dyDescent="0.2">
      <c r="A9" s="73"/>
      <c r="B9" s="67" t="s">
        <v>8</v>
      </c>
      <c r="C9" s="68">
        <v>929</v>
      </c>
      <c r="D9" s="69">
        <v>55873419</v>
      </c>
      <c r="E9" s="68">
        <v>-8</v>
      </c>
      <c r="F9" s="69">
        <v>-2006493</v>
      </c>
      <c r="G9" s="71">
        <v>921</v>
      </c>
      <c r="H9" s="72">
        <v>53866926</v>
      </c>
    </row>
    <row r="10" spans="1:8" ht="11.25" customHeight="1" outlineLevel="2" x14ac:dyDescent="0.2">
      <c r="A10" s="73"/>
      <c r="B10" s="67" t="s">
        <v>9</v>
      </c>
      <c r="C10" s="68">
        <v>927</v>
      </c>
      <c r="D10" s="69">
        <v>55873417</v>
      </c>
      <c r="E10" s="68">
        <v>-6</v>
      </c>
      <c r="F10" s="69">
        <v>-2120087</v>
      </c>
      <c r="G10" s="71">
        <v>921</v>
      </c>
      <c r="H10" s="72">
        <v>53753330</v>
      </c>
    </row>
    <row r="11" spans="1:8" ht="11.25" customHeight="1" x14ac:dyDescent="0.2">
      <c r="A11" s="62" t="s">
        <v>31</v>
      </c>
      <c r="B11" s="62" t="s">
        <v>32</v>
      </c>
      <c r="C11" s="65">
        <v>4293</v>
      </c>
      <c r="D11" s="64">
        <v>112530339</v>
      </c>
      <c r="E11" s="65">
        <v>0</v>
      </c>
      <c r="F11" s="64">
        <v>0</v>
      </c>
      <c r="G11" s="65">
        <v>4293</v>
      </c>
      <c r="H11" s="64">
        <v>112530339</v>
      </c>
    </row>
    <row r="12" spans="1:8" ht="11.25" customHeight="1" outlineLevel="1" x14ac:dyDescent="0.2">
      <c r="A12" s="66"/>
      <c r="B12" s="67" t="s">
        <v>17</v>
      </c>
      <c r="C12" s="70">
        <v>4293</v>
      </c>
      <c r="D12" s="69">
        <v>112530339</v>
      </c>
      <c r="E12" s="70">
        <v>0</v>
      </c>
      <c r="F12" s="69">
        <v>0</v>
      </c>
      <c r="G12" s="71">
        <v>4293</v>
      </c>
      <c r="H12" s="72">
        <v>112530339</v>
      </c>
    </row>
    <row r="13" spans="1:8" ht="11.25" customHeight="1" outlineLevel="2" x14ac:dyDescent="0.2">
      <c r="A13" s="73"/>
      <c r="B13" s="67" t="s">
        <v>13</v>
      </c>
      <c r="C13" s="70">
        <v>1073</v>
      </c>
      <c r="D13" s="69">
        <v>28132584</v>
      </c>
      <c r="E13" s="68">
        <v>0</v>
      </c>
      <c r="F13" s="69">
        <v>0</v>
      </c>
      <c r="G13" s="71">
        <v>1073</v>
      </c>
      <c r="H13" s="72">
        <v>28132584</v>
      </c>
    </row>
    <row r="14" spans="1:8" ht="11.25" customHeight="1" outlineLevel="2" x14ac:dyDescent="0.2">
      <c r="A14" s="73"/>
      <c r="B14" s="67" t="s">
        <v>7</v>
      </c>
      <c r="C14" s="70">
        <v>1073</v>
      </c>
      <c r="D14" s="69">
        <v>28132584</v>
      </c>
      <c r="E14" s="68">
        <v>122</v>
      </c>
      <c r="F14" s="69">
        <v>3197927.44</v>
      </c>
      <c r="G14" s="71">
        <v>1195</v>
      </c>
      <c r="H14" s="72">
        <v>31330511.440000001</v>
      </c>
    </row>
    <row r="15" spans="1:8" ht="11.25" customHeight="1" outlineLevel="2" x14ac:dyDescent="0.2">
      <c r="A15" s="73"/>
      <c r="B15" s="67" t="s">
        <v>8</v>
      </c>
      <c r="C15" s="70">
        <v>1073</v>
      </c>
      <c r="D15" s="69">
        <v>28132584</v>
      </c>
      <c r="E15" s="68">
        <v>-122</v>
      </c>
      <c r="F15" s="69">
        <v>-3197927.44</v>
      </c>
      <c r="G15" s="71">
        <v>951</v>
      </c>
      <c r="H15" s="72">
        <v>24934656.559999999</v>
      </c>
    </row>
    <row r="16" spans="1:8" ht="11.25" customHeight="1" outlineLevel="2" x14ac:dyDescent="0.2">
      <c r="A16" s="73"/>
      <c r="B16" s="67" t="s">
        <v>9</v>
      </c>
      <c r="C16" s="70">
        <v>1074</v>
      </c>
      <c r="D16" s="69">
        <v>28132587</v>
      </c>
      <c r="E16" s="68">
        <v>0</v>
      </c>
      <c r="F16" s="69">
        <v>0</v>
      </c>
      <c r="G16" s="71">
        <v>1074</v>
      </c>
      <c r="H16" s="72">
        <v>28132587</v>
      </c>
    </row>
    <row r="17" spans="1:8" ht="11.25" customHeight="1" x14ac:dyDescent="0.2">
      <c r="A17" s="62" t="s">
        <v>109</v>
      </c>
      <c r="B17" s="62" t="s">
        <v>110</v>
      </c>
      <c r="C17" s="65">
        <v>15102</v>
      </c>
      <c r="D17" s="64">
        <v>443752366</v>
      </c>
      <c r="E17" s="65">
        <v>0</v>
      </c>
      <c r="F17" s="64">
        <v>0</v>
      </c>
      <c r="G17" s="65">
        <v>15102</v>
      </c>
      <c r="H17" s="64">
        <v>443752366</v>
      </c>
    </row>
    <row r="18" spans="1:8" ht="11.25" customHeight="1" outlineLevel="1" x14ac:dyDescent="0.2">
      <c r="A18" s="66"/>
      <c r="B18" s="67" t="s">
        <v>17</v>
      </c>
      <c r="C18" s="70">
        <v>15102</v>
      </c>
      <c r="D18" s="69">
        <v>443752366</v>
      </c>
      <c r="E18" s="70">
        <v>0</v>
      </c>
      <c r="F18" s="69">
        <v>0</v>
      </c>
      <c r="G18" s="71">
        <v>15102</v>
      </c>
      <c r="H18" s="72">
        <v>443752366</v>
      </c>
    </row>
    <row r="19" spans="1:8" ht="11.25" customHeight="1" outlineLevel="2" x14ac:dyDescent="0.2">
      <c r="A19" s="73"/>
      <c r="B19" s="67" t="s">
        <v>13</v>
      </c>
      <c r="C19" s="70">
        <v>3032</v>
      </c>
      <c r="D19" s="69">
        <v>92501181</v>
      </c>
      <c r="E19" s="68">
        <v>-70</v>
      </c>
      <c r="F19" s="69">
        <v>-2088976.44</v>
      </c>
      <c r="G19" s="71">
        <v>2962</v>
      </c>
      <c r="H19" s="72">
        <v>90412204.560000002</v>
      </c>
    </row>
    <row r="20" spans="1:8" ht="11.25" customHeight="1" outlineLevel="2" x14ac:dyDescent="0.2">
      <c r="A20" s="73"/>
      <c r="B20" s="67" t="s">
        <v>7</v>
      </c>
      <c r="C20" s="70">
        <v>4023</v>
      </c>
      <c r="D20" s="69">
        <v>117083728.34</v>
      </c>
      <c r="E20" s="68">
        <v>516</v>
      </c>
      <c r="F20" s="69">
        <v>15116271.66</v>
      </c>
      <c r="G20" s="71">
        <v>4539</v>
      </c>
      <c r="H20" s="72">
        <v>132200000</v>
      </c>
    </row>
    <row r="21" spans="1:8" ht="11.25" customHeight="1" outlineLevel="2" x14ac:dyDescent="0.2">
      <c r="A21" s="73"/>
      <c r="B21" s="67" t="s">
        <v>8</v>
      </c>
      <c r="C21" s="70">
        <v>4023</v>
      </c>
      <c r="D21" s="69">
        <v>117083728.34</v>
      </c>
      <c r="E21" s="68">
        <v>-223</v>
      </c>
      <c r="F21" s="69">
        <v>-6513647.6100000003</v>
      </c>
      <c r="G21" s="71">
        <v>3800</v>
      </c>
      <c r="H21" s="72">
        <v>110570080.73</v>
      </c>
    </row>
    <row r="22" spans="1:8" ht="11.25" customHeight="1" outlineLevel="2" x14ac:dyDescent="0.2">
      <c r="A22" s="73"/>
      <c r="B22" s="67" t="s">
        <v>9</v>
      </c>
      <c r="C22" s="70">
        <v>4024</v>
      </c>
      <c r="D22" s="69">
        <v>117083728.31999999</v>
      </c>
      <c r="E22" s="68">
        <v>-223</v>
      </c>
      <c r="F22" s="69">
        <v>-6513647.6100000003</v>
      </c>
      <c r="G22" s="71">
        <v>3801</v>
      </c>
      <c r="H22" s="72">
        <v>110570080.70999999</v>
      </c>
    </row>
    <row r="23" spans="1:8" ht="20.25" customHeight="1" x14ac:dyDescent="0.2">
      <c r="A23" s="62" t="s">
        <v>121</v>
      </c>
      <c r="B23" s="62" t="s">
        <v>122</v>
      </c>
      <c r="C23" s="65">
        <v>4007</v>
      </c>
      <c r="D23" s="64">
        <v>100789449.52</v>
      </c>
      <c r="E23" s="65">
        <v>0</v>
      </c>
      <c r="F23" s="64">
        <v>0</v>
      </c>
      <c r="G23" s="65">
        <v>4007</v>
      </c>
      <c r="H23" s="64">
        <v>100789449.52</v>
      </c>
    </row>
    <row r="24" spans="1:8" ht="11.25" customHeight="1" outlineLevel="1" x14ac:dyDescent="0.2">
      <c r="A24" s="66"/>
      <c r="B24" s="67" t="s">
        <v>17</v>
      </c>
      <c r="C24" s="70">
        <v>4007</v>
      </c>
      <c r="D24" s="69">
        <v>100789449.52</v>
      </c>
      <c r="E24" s="70">
        <v>0</v>
      </c>
      <c r="F24" s="69">
        <v>0</v>
      </c>
      <c r="G24" s="71">
        <v>4007</v>
      </c>
      <c r="H24" s="72">
        <v>100789449.52</v>
      </c>
    </row>
    <row r="25" spans="1:8" ht="11.25" customHeight="1" outlineLevel="2" x14ac:dyDescent="0.2">
      <c r="A25" s="73"/>
      <c r="B25" s="67" t="s">
        <v>7</v>
      </c>
      <c r="C25" s="68">
        <v>261</v>
      </c>
      <c r="D25" s="69">
        <v>7349546.8799999999</v>
      </c>
      <c r="E25" s="68">
        <v>784</v>
      </c>
      <c r="F25" s="69">
        <v>22048640.640000001</v>
      </c>
      <c r="G25" s="71">
        <v>1045</v>
      </c>
      <c r="H25" s="72">
        <v>29398187.52</v>
      </c>
    </row>
    <row r="26" spans="1:8" ht="11.25" customHeight="1" outlineLevel="2" x14ac:dyDescent="0.2">
      <c r="A26" s="73"/>
      <c r="B26" s="67" t="s">
        <v>8</v>
      </c>
      <c r="C26" s="70">
        <v>1873</v>
      </c>
      <c r="D26" s="69">
        <v>46719951.32</v>
      </c>
      <c r="E26" s="68">
        <v>-392</v>
      </c>
      <c r="F26" s="69">
        <v>-11024320.32</v>
      </c>
      <c r="G26" s="71">
        <v>1481</v>
      </c>
      <c r="H26" s="72">
        <v>35695631</v>
      </c>
    </row>
    <row r="27" spans="1:8" ht="11.25" customHeight="1" outlineLevel="2" x14ac:dyDescent="0.2">
      <c r="A27" s="73"/>
      <c r="B27" s="67" t="s">
        <v>9</v>
      </c>
      <c r="C27" s="70">
        <v>1873</v>
      </c>
      <c r="D27" s="69">
        <v>46719951.32</v>
      </c>
      <c r="E27" s="68">
        <v>-392</v>
      </c>
      <c r="F27" s="69">
        <v>-11024320.32</v>
      </c>
      <c r="G27" s="71">
        <v>1481</v>
      </c>
      <c r="H27" s="72">
        <v>35695631</v>
      </c>
    </row>
  </sheetData>
  <autoFilter ref="B1:B27"/>
  <mergeCells count="7"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BreakPreview" zoomScale="148" zoomScaleNormal="100" zoomScaleSheetLayoutView="148" workbookViewId="0">
      <selection activeCell="H29" sqref="H29"/>
    </sheetView>
  </sheetViews>
  <sheetFormatPr defaultColWidth="10.6640625" defaultRowHeight="12" outlineLevelRow="2" x14ac:dyDescent="0.2"/>
  <cols>
    <col min="1" max="1" width="10" customWidth="1"/>
    <col min="2" max="2" width="24" customWidth="1"/>
    <col min="3" max="3" width="8.6640625" customWidth="1"/>
    <col min="4" max="4" width="13.5" customWidth="1"/>
    <col min="5" max="5" width="8.6640625" customWidth="1"/>
    <col min="6" max="6" width="14.6640625" customWidth="1"/>
    <col min="7" max="7" width="8.6640625" customWidth="1"/>
    <col min="8" max="8" width="15" customWidth="1"/>
    <col min="257" max="257" width="10" customWidth="1"/>
    <col min="258" max="258" width="24" customWidth="1"/>
    <col min="259" max="259" width="8.6640625" customWidth="1"/>
    <col min="260" max="260" width="13.5" customWidth="1"/>
    <col min="261" max="261" width="8.6640625" customWidth="1"/>
    <col min="262" max="262" width="14.6640625" customWidth="1"/>
    <col min="263" max="263" width="8.6640625" customWidth="1"/>
    <col min="264" max="264" width="15" customWidth="1"/>
    <col min="513" max="513" width="10" customWidth="1"/>
    <col min="514" max="514" width="24" customWidth="1"/>
    <col min="515" max="515" width="8.6640625" customWidth="1"/>
    <col min="516" max="516" width="13.5" customWidth="1"/>
    <col min="517" max="517" width="8.6640625" customWidth="1"/>
    <col min="518" max="518" width="14.6640625" customWidth="1"/>
    <col min="519" max="519" width="8.6640625" customWidth="1"/>
    <col min="520" max="520" width="15" customWidth="1"/>
    <col min="769" max="769" width="10" customWidth="1"/>
    <col min="770" max="770" width="24" customWidth="1"/>
    <col min="771" max="771" width="8.6640625" customWidth="1"/>
    <col min="772" max="772" width="13.5" customWidth="1"/>
    <col min="773" max="773" width="8.6640625" customWidth="1"/>
    <col min="774" max="774" width="14.6640625" customWidth="1"/>
    <col min="775" max="775" width="8.6640625" customWidth="1"/>
    <col min="776" max="776" width="15" customWidth="1"/>
    <col min="1025" max="1025" width="10" customWidth="1"/>
    <col min="1026" max="1026" width="24" customWidth="1"/>
    <col min="1027" max="1027" width="8.6640625" customWidth="1"/>
    <col min="1028" max="1028" width="13.5" customWidth="1"/>
    <col min="1029" max="1029" width="8.6640625" customWidth="1"/>
    <col min="1030" max="1030" width="14.6640625" customWidth="1"/>
    <col min="1031" max="1031" width="8.6640625" customWidth="1"/>
    <col min="1032" max="1032" width="15" customWidth="1"/>
    <col min="1281" max="1281" width="10" customWidth="1"/>
    <col min="1282" max="1282" width="24" customWidth="1"/>
    <col min="1283" max="1283" width="8.6640625" customWidth="1"/>
    <col min="1284" max="1284" width="13.5" customWidth="1"/>
    <col min="1285" max="1285" width="8.6640625" customWidth="1"/>
    <col min="1286" max="1286" width="14.6640625" customWidth="1"/>
    <col min="1287" max="1287" width="8.6640625" customWidth="1"/>
    <col min="1288" max="1288" width="15" customWidth="1"/>
    <col min="1537" max="1537" width="10" customWidth="1"/>
    <col min="1538" max="1538" width="24" customWidth="1"/>
    <col min="1539" max="1539" width="8.6640625" customWidth="1"/>
    <col min="1540" max="1540" width="13.5" customWidth="1"/>
    <col min="1541" max="1541" width="8.6640625" customWidth="1"/>
    <col min="1542" max="1542" width="14.6640625" customWidth="1"/>
    <col min="1543" max="1543" width="8.6640625" customWidth="1"/>
    <col min="1544" max="1544" width="15" customWidth="1"/>
    <col min="1793" max="1793" width="10" customWidth="1"/>
    <col min="1794" max="1794" width="24" customWidth="1"/>
    <col min="1795" max="1795" width="8.6640625" customWidth="1"/>
    <col min="1796" max="1796" width="13.5" customWidth="1"/>
    <col min="1797" max="1797" width="8.6640625" customWidth="1"/>
    <col min="1798" max="1798" width="14.6640625" customWidth="1"/>
    <col min="1799" max="1799" width="8.6640625" customWidth="1"/>
    <col min="1800" max="1800" width="15" customWidth="1"/>
    <col min="2049" max="2049" width="10" customWidth="1"/>
    <col min="2050" max="2050" width="24" customWidth="1"/>
    <col min="2051" max="2051" width="8.6640625" customWidth="1"/>
    <col min="2052" max="2052" width="13.5" customWidth="1"/>
    <col min="2053" max="2053" width="8.6640625" customWidth="1"/>
    <col min="2054" max="2054" width="14.6640625" customWidth="1"/>
    <col min="2055" max="2055" width="8.6640625" customWidth="1"/>
    <col min="2056" max="2056" width="15" customWidth="1"/>
    <col min="2305" max="2305" width="10" customWidth="1"/>
    <col min="2306" max="2306" width="24" customWidth="1"/>
    <col min="2307" max="2307" width="8.6640625" customWidth="1"/>
    <col min="2308" max="2308" width="13.5" customWidth="1"/>
    <col min="2309" max="2309" width="8.6640625" customWidth="1"/>
    <col min="2310" max="2310" width="14.6640625" customWidth="1"/>
    <col min="2311" max="2311" width="8.6640625" customWidth="1"/>
    <col min="2312" max="2312" width="15" customWidth="1"/>
    <col min="2561" max="2561" width="10" customWidth="1"/>
    <col min="2562" max="2562" width="24" customWidth="1"/>
    <col min="2563" max="2563" width="8.6640625" customWidth="1"/>
    <col min="2564" max="2564" width="13.5" customWidth="1"/>
    <col min="2565" max="2565" width="8.6640625" customWidth="1"/>
    <col min="2566" max="2566" width="14.6640625" customWidth="1"/>
    <col min="2567" max="2567" width="8.6640625" customWidth="1"/>
    <col min="2568" max="2568" width="15" customWidth="1"/>
    <col min="2817" max="2817" width="10" customWidth="1"/>
    <col min="2818" max="2818" width="24" customWidth="1"/>
    <col min="2819" max="2819" width="8.6640625" customWidth="1"/>
    <col min="2820" max="2820" width="13.5" customWidth="1"/>
    <col min="2821" max="2821" width="8.6640625" customWidth="1"/>
    <col min="2822" max="2822" width="14.6640625" customWidth="1"/>
    <col min="2823" max="2823" width="8.6640625" customWidth="1"/>
    <col min="2824" max="2824" width="15" customWidth="1"/>
    <col min="3073" max="3073" width="10" customWidth="1"/>
    <col min="3074" max="3074" width="24" customWidth="1"/>
    <col min="3075" max="3075" width="8.6640625" customWidth="1"/>
    <col min="3076" max="3076" width="13.5" customWidth="1"/>
    <col min="3077" max="3077" width="8.6640625" customWidth="1"/>
    <col min="3078" max="3078" width="14.6640625" customWidth="1"/>
    <col min="3079" max="3079" width="8.6640625" customWidth="1"/>
    <col min="3080" max="3080" width="15" customWidth="1"/>
    <col min="3329" max="3329" width="10" customWidth="1"/>
    <col min="3330" max="3330" width="24" customWidth="1"/>
    <col min="3331" max="3331" width="8.6640625" customWidth="1"/>
    <col min="3332" max="3332" width="13.5" customWidth="1"/>
    <col min="3333" max="3333" width="8.6640625" customWidth="1"/>
    <col min="3334" max="3334" width="14.6640625" customWidth="1"/>
    <col min="3335" max="3335" width="8.6640625" customWidth="1"/>
    <col min="3336" max="3336" width="15" customWidth="1"/>
    <col min="3585" max="3585" width="10" customWidth="1"/>
    <col min="3586" max="3586" width="24" customWidth="1"/>
    <col min="3587" max="3587" width="8.6640625" customWidth="1"/>
    <col min="3588" max="3588" width="13.5" customWidth="1"/>
    <col min="3589" max="3589" width="8.6640625" customWidth="1"/>
    <col min="3590" max="3590" width="14.6640625" customWidth="1"/>
    <col min="3591" max="3591" width="8.6640625" customWidth="1"/>
    <col min="3592" max="3592" width="15" customWidth="1"/>
    <col min="3841" max="3841" width="10" customWidth="1"/>
    <col min="3842" max="3842" width="24" customWidth="1"/>
    <col min="3843" max="3843" width="8.6640625" customWidth="1"/>
    <col min="3844" max="3844" width="13.5" customWidth="1"/>
    <col min="3845" max="3845" width="8.6640625" customWidth="1"/>
    <col min="3846" max="3846" width="14.6640625" customWidth="1"/>
    <col min="3847" max="3847" width="8.6640625" customWidth="1"/>
    <col min="3848" max="3848" width="15" customWidth="1"/>
    <col min="4097" max="4097" width="10" customWidth="1"/>
    <col min="4098" max="4098" width="24" customWidth="1"/>
    <col min="4099" max="4099" width="8.6640625" customWidth="1"/>
    <col min="4100" max="4100" width="13.5" customWidth="1"/>
    <col min="4101" max="4101" width="8.6640625" customWidth="1"/>
    <col min="4102" max="4102" width="14.6640625" customWidth="1"/>
    <col min="4103" max="4103" width="8.6640625" customWidth="1"/>
    <col min="4104" max="4104" width="15" customWidth="1"/>
    <col min="4353" max="4353" width="10" customWidth="1"/>
    <col min="4354" max="4354" width="24" customWidth="1"/>
    <col min="4355" max="4355" width="8.6640625" customWidth="1"/>
    <col min="4356" max="4356" width="13.5" customWidth="1"/>
    <col min="4357" max="4357" width="8.6640625" customWidth="1"/>
    <col min="4358" max="4358" width="14.6640625" customWidth="1"/>
    <col min="4359" max="4359" width="8.6640625" customWidth="1"/>
    <col min="4360" max="4360" width="15" customWidth="1"/>
    <col min="4609" max="4609" width="10" customWidth="1"/>
    <col min="4610" max="4610" width="24" customWidth="1"/>
    <col min="4611" max="4611" width="8.6640625" customWidth="1"/>
    <col min="4612" max="4612" width="13.5" customWidth="1"/>
    <col min="4613" max="4613" width="8.6640625" customWidth="1"/>
    <col min="4614" max="4614" width="14.6640625" customWidth="1"/>
    <col min="4615" max="4615" width="8.6640625" customWidth="1"/>
    <col min="4616" max="4616" width="15" customWidth="1"/>
    <col min="4865" max="4865" width="10" customWidth="1"/>
    <col min="4866" max="4866" width="24" customWidth="1"/>
    <col min="4867" max="4867" width="8.6640625" customWidth="1"/>
    <col min="4868" max="4868" width="13.5" customWidth="1"/>
    <col min="4869" max="4869" width="8.6640625" customWidth="1"/>
    <col min="4870" max="4870" width="14.6640625" customWidth="1"/>
    <col min="4871" max="4871" width="8.6640625" customWidth="1"/>
    <col min="4872" max="4872" width="15" customWidth="1"/>
    <col min="5121" max="5121" width="10" customWidth="1"/>
    <col min="5122" max="5122" width="24" customWidth="1"/>
    <col min="5123" max="5123" width="8.6640625" customWidth="1"/>
    <col min="5124" max="5124" width="13.5" customWidth="1"/>
    <col min="5125" max="5125" width="8.6640625" customWidth="1"/>
    <col min="5126" max="5126" width="14.6640625" customWidth="1"/>
    <col min="5127" max="5127" width="8.6640625" customWidth="1"/>
    <col min="5128" max="5128" width="15" customWidth="1"/>
    <col min="5377" max="5377" width="10" customWidth="1"/>
    <col min="5378" max="5378" width="24" customWidth="1"/>
    <col min="5379" max="5379" width="8.6640625" customWidth="1"/>
    <col min="5380" max="5380" width="13.5" customWidth="1"/>
    <col min="5381" max="5381" width="8.6640625" customWidth="1"/>
    <col min="5382" max="5382" width="14.6640625" customWidth="1"/>
    <col min="5383" max="5383" width="8.6640625" customWidth="1"/>
    <col min="5384" max="5384" width="15" customWidth="1"/>
    <col min="5633" max="5633" width="10" customWidth="1"/>
    <col min="5634" max="5634" width="24" customWidth="1"/>
    <col min="5635" max="5635" width="8.6640625" customWidth="1"/>
    <col min="5636" max="5636" width="13.5" customWidth="1"/>
    <col min="5637" max="5637" width="8.6640625" customWidth="1"/>
    <col min="5638" max="5638" width="14.6640625" customWidth="1"/>
    <col min="5639" max="5639" width="8.6640625" customWidth="1"/>
    <col min="5640" max="5640" width="15" customWidth="1"/>
    <col min="5889" max="5889" width="10" customWidth="1"/>
    <col min="5890" max="5890" width="24" customWidth="1"/>
    <col min="5891" max="5891" width="8.6640625" customWidth="1"/>
    <col min="5892" max="5892" width="13.5" customWidth="1"/>
    <col min="5893" max="5893" width="8.6640625" customWidth="1"/>
    <col min="5894" max="5894" width="14.6640625" customWidth="1"/>
    <col min="5895" max="5895" width="8.6640625" customWidth="1"/>
    <col min="5896" max="5896" width="15" customWidth="1"/>
    <col min="6145" max="6145" width="10" customWidth="1"/>
    <col min="6146" max="6146" width="24" customWidth="1"/>
    <col min="6147" max="6147" width="8.6640625" customWidth="1"/>
    <col min="6148" max="6148" width="13.5" customWidth="1"/>
    <col min="6149" max="6149" width="8.6640625" customWidth="1"/>
    <col min="6150" max="6150" width="14.6640625" customWidth="1"/>
    <col min="6151" max="6151" width="8.6640625" customWidth="1"/>
    <col min="6152" max="6152" width="15" customWidth="1"/>
    <col min="6401" max="6401" width="10" customWidth="1"/>
    <col min="6402" max="6402" width="24" customWidth="1"/>
    <col min="6403" max="6403" width="8.6640625" customWidth="1"/>
    <col min="6404" max="6404" width="13.5" customWidth="1"/>
    <col min="6405" max="6405" width="8.6640625" customWidth="1"/>
    <col min="6406" max="6406" width="14.6640625" customWidth="1"/>
    <col min="6407" max="6407" width="8.6640625" customWidth="1"/>
    <col min="6408" max="6408" width="15" customWidth="1"/>
    <col min="6657" max="6657" width="10" customWidth="1"/>
    <col min="6658" max="6658" width="24" customWidth="1"/>
    <col min="6659" max="6659" width="8.6640625" customWidth="1"/>
    <col min="6660" max="6660" width="13.5" customWidth="1"/>
    <col min="6661" max="6661" width="8.6640625" customWidth="1"/>
    <col min="6662" max="6662" width="14.6640625" customWidth="1"/>
    <col min="6663" max="6663" width="8.6640625" customWidth="1"/>
    <col min="6664" max="6664" width="15" customWidth="1"/>
    <col min="6913" max="6913" width="10" customWidth="1"/>
    <col min="6914" max="6914" width="24" customWidth="1"/>
    <col min="6915" max="6915" width="8.6640625" customWidth="1"/>
    <col min="6916" max="6916" width="13.5" customWidth="1"/>
    <col min="6917" max="6917" width="8.6640625" customWidth="1"/>
    <col min="6918" max="6918" width="14.6640625" customWidth="1"/>
    <col min="6919" max="6919" width="8.6640625" customWidth="1"/>
    <col min="6920" max="6920" width="15" customWidth="1"/>
    <col min="7169" max="7169" width="10" customWidth="1"/>
    <col min="7170" max="7170" width="24" customWidth="1"/>
    <col min="7171" max="7171" width="8.6640625" customWidth="1"/>
    <col min="7172" max="7172" width="13.5" customWidth="1"/>
    <col min="7173" max="7173" width="8.6640625" customWidth="1"/>
    <col min="7174" max="7174" width="14.6640625" customWidth="1"/>
    <col min="7175" max="7175" width="8.6640625" customWidth="1"/>
    <col min="7176" max="7176" width="15" customWidth="1"/>
    <col min="7425" max="7425" width="10" customWidth="1"/>
    <col min="7426" max="7426" width="24" customWidth="1"/>
    <col min="7427" max="7427" width="8.6640625" customWidth="1"/>
    <col min="7428" max="7428" width="13.5" customWidth="1"/>
    <col min="7429" max="7429" width="8.6640625" customWidth="1"/>
    <col min="7430" max="7430" width="14.6640625" customWidth="1"/>
    <col min="7431" max="7431" width="8.6640625" customWidth="1"/>
    <col min="7432" max="7432" width="15" customWidth="1"/>
    <col min="7681" max="7681" width="10" customWidth="1"/>
    <col min="7682" max="7682" width="24" customWidth="1"/>
    <col min="7683" max="7683" width="8.6640625" customWidth="1"/>
    <col min="7684" max="7684" width="13.5" customWidth="1"/>
    <col min="7685" max="7685" width="8.6640625" customWidth="1"/>
    <col min="7686" max="7686" width="14.6640625" customWidth="1"/>
    <col min="7687" max="7687" width="8.6640625" customWidth="1"/>
    <col min="7688" max="7688" width="15" customWidth="1"/>
    <col min="7937" max="7937" width="10" customWidth="1"/>
    <col min="7938" max="7938" width="24" customWidth="1"/>
    <col min="7939" max="7939" width="8.6640625" customWidth="1"/>
    <col min="7940" max="7940" width="13.5" customWidth="1"/>
    <col min="7941" max="7941" width="8.6640625" customWidth="1"/>
    <col min="7942" max="7942" width="14.6640625" customWidth="1"/>
    <col min="7943" max="7943" width="8.6640625" customWidth="1"/>
    <col min="7944" max="7944" width="15" customWidth="1"/>
    <col min="8193" max="8193" width="10" customWidth="1"/>
    <col min="8194" max="8194" width="24" customWidth="1"/>
    <col min="8195" max="8195" width="8.6640625" customWidth="1"/>
    <col min="8196" max="8196" width="13.5" customWidth="1"/>
    <col min="8197" max="8197" width="8.6640625" customWidth="1"/>
    <col min="8198" max="8198" width="14.6640625" customWidth="1"/>
    <col min="8199" max="8199" width="8.6640625" customWidth="1"/>
    <col min="8200" max="8200" width="15" customWidth="1"/>
    <col min="8449" max="8449" width="10" customWidth="1"/>
    <col min="8450" max="8450" width="24" customWidth="1"/>
    <col min="8451" max="8451" width="8.6640625" customWidth="1"/>
    <col min="8452" max="8452" width="13.5" customWidth="1"/>
    <col min="8453" max="8453" width="8.6640625" customWidth="1"/>
    <col min="8454" max="8454" width="14.6640625" customWidth="1"/>
    <col min="8455" max="8455" width="8.6640625" customWidth="1"/>
    <col min="8456" max="8456" width="15" customWidth="1"/>
    <col min="8705" max="8705" width="10" customWidth="1"/>
    <col min="8706" max="8706" width="24" customWidth="1"/>
    <col min="8707" max="8707" width="8.6640625" customWidth="1"/>
    <col min="8708" max="8708" width="13.5" customWidth="1"/>
    <col min="8709" max="8709" width="8.6640625" customWidth="1"/>
    <col min="8710" max="8710" width="14.6640625" customWidth="1"/>
    <col min="8711" max="8711" width="8.6640625" customWidth="1"/>
    <col min="8712" max="8712" width="15" customWidth="1"/>
    <col min="8961" max="8961" width="10" customWidth="1"/>
    <col min="8962" max="8962" width="24" customWidth="1"/>
    <col min="8963" max="8963" width="8.6640625" customWidth="1"/>
    <col min="8964" max="8964" width="13.5" customWidth="1"/>
    <col min="8965" max="8965" width="8.6640625" customWidth="1"/>
    <col min="8966" max="8966" width="14.6640625" customWidth="1"/>
    <col min="8967" max="8967" width="8.6640625" customWidth="1"/>
    <col min="8968" max="8968" width="15" customWidth="1"/>
    <col min="9217" max="9217" width="10" customWidth="1"/>
    <col min="9218" max="9218" width="24" customWidth="1"/>
    <col min="9219" max="9219" width="8.6640625" customWidth="1"/>
    <col min="9220" max="9220" width="13.5" customWidth="1"/>
    <col min="9221" max="9221" width="8.6640625" customWidth="1"/>
    <col min="9222" max="9222" width="14.6640625" customWidth="1"/>
    <col min="9223" max="9223" width="8.6640625" customWidth="1"/>
    <col min="9224" max="9224" width="15" customWidth="1"/>
    <col min="9473" max="9473" width="10" customWidth="1"/>
    <col min="9474" max="9474" width="24" customWidth="1"/>
    <col min="9475" max="9475" width="8.6640625" customWidth="1"/>
    <col min="9476" max="9476" width="13.5" customWidth="1"/>
    <col min="9477" max="9477" width="8.6640625" customWidth="1"/>
    <col min="9478" max="9478" width="14.6640625" customWidth="1"/>
    <col min="9479" max="9479" width="8.6640625" customWidth="1"/>
    <col min="9480" max="9480" width="15" customWidth="1"/>
    <col min="9729" max="9729" width="10" customWidth="1"/>
    <col min="9730" max="9730" width="24" customWidth="1"/>
    <col min="9731" max="9731" width="8.6640625" customWidth="1"/>
    <col min="9732" max="9732" width="13.5" customWidth="1"/>
    <col min="9733" max="9733" width="8.6640625" customWidth="1"/>
    <col min="9734" max="9734" width="14.6640625" customWidth="1"/>
    <col min="9735" max="9735" width="8.6640625" customWidth="1"/>
    <col min="9736" max="9736" width="15" customWidth="1"/>
    <col min="9985" max="9985" width="10" customWidth="1"/>
    <col min="9986" max="9986" width="24" customWidth="1"/>
    <col min="9987" max="9987" width="8.6640625" customWidth="1"/>
    <col min="9988" max="9988" width="13.5" customWidth="1"/>
    <col min="9989" max="9989" width="8.6640625" customWidth="1"/>
    <col min="9990" max="9990" width="14.6640625" customWidth="1"/>
    <col min="9991" max="9991" width="8.6640625" customWidth="1"/>
    <col min="9992" max="9992" width="15" customWidth="1"/>
    <col min="10241" max="10241" width="10" customWidth="1"/>
    <col min="10242" max="10242" width="24" customWidth="1"/>
    <col min="10243" max="10243" width="8.6640625" customWidth="1"/>
    <col min="10244" max="10244" width="13.5" customWidth="1"/>
    <col min="10245" max="10245" width="8.6640625" customWidth="1"/>
    <col min="10246" max="10246" width="14.6640625" customWidth="1"/>
    <col min="10247" max="10247" width="8.6640625" customWidth="1"/>
    <col min="10248" max="10248" width="15" customWidth="1"/>
    <col min="10497" max="10497" width="10" customWidth="1"/>
    <col min="10498" max="10498" width="24" customWidth="1"/>
    <col min="10499" max="10499" width="8.6640625" customWidth="1"/>
    <col min="10500" max="10500" width="13.5" customWidth="1"/>
    <col min="10501" max="10501" width="8.6640625" customWidth="1"/>
    <col min="10502" max="10502" width="14.6640625" customWidth="1"/>
    <col min="10503" max="10503" width="8.6640625" customWidth="1"/>
    <col min="10504" max="10504" width="15" customWidth="1"/>
    <col min="10753" max="10753" width="10" customWidth="1"/>
    <col min="10754" max="10754" width="24" customWidth="1"/>
    <col min="10755" max="10755" width="8.6640625" customWidth="1"/>
    <col min="10756" max="10756" width="13.5" customWidth="1"/>
    <col min="10757" max="10757" width="8.6640625" customWidth="1"/>
    <col min="10758" max="10758" width="14.6640625" customWidth="1"/>
    <col min="10759" max="10759" width="8.6640625" customWidth="1"/>
    <col min="10760" max="10760" width="15" customWidth="1"/>
    <col min="11009" max="11009" width="10" customWidth="1"/>
    <col min="11010" max="11010" width="24" customWidth="1"/>
    <col min="11011" max="11011" width="8.6640625" customWidth="1"/>
    <col min="11012" max="11012" width="13.5" customWidth="1"/>
    <col min="11013" max="11013" width="8.6640625" customWidth="1"/>
    <col min="11014" max="11014" width="14.6640625" customWidth="1"/>
    <col min="11015" max="11015" width="8.6640625" customWidth="1"/>
    <col min="11016" max="11016" width="15" customWidth="1"/>
    <col min="11265" max="11265" width="10" customWidth="1"/>
    <col min="11266" max="11266" width="24" customWidth="1"/>
    <col min="11267" max="11267" width="8.6640625" customWidth="1"/>
    <col min="11268" max="11268" width="13.5" customWidth="1"/>
    <col min="11269" max="11269" width="8.6640625" customWidth="1"/>
    <col min="11270" max="11270" width="14.6640625" customWidth="1"/>
    <col min="11271" max="11271" width="8.6640625" customWidth="1"/>
    <col min="11272" max="11272" width="15" customWidth="1"/>
    <col min="11521" max="11521" width="10" customWidth="1"/>
    <col min="11522" max="11522" width="24" customWidth="1"/>
    <col min="11523" max="11523" width="8.6640625" customWidth="1"/>
    <col min="11524" max="11524" width="13.5" customWidth="1"/>
    <col min="11525" max="11525" width="8.6640625" customWidth="1"/>
    <col min="11526" max="11526" width="14.6640625" customWidth="1"/>
    <col min="11527" max="11527" width="8.6640625" customWidth="1"/>
    <col min="11528" max="11528" width="15" customWidth="1"/>
    <col min="11777" max="11777" width="10" customWidth="1"/>
    <col min="11778" max="11778" width="24" customWidth="1"/>
    <col min="11779" max="11779" width="8.6640625" customWidth="1"/>
    <col min="11780" max="11780" width="13.5" customWidth="1"/>
    <col min="11781" max="11781" width="8.6640625" customWidth="1"/>
    <col min="11782" max="11782" width="14.6640625" customWidth="1"/>
    <col min="11783" max="11783" width="8.6640625" customWidth="1"/>
    <col min="11784" max="11784" width="15" customWidth="1"/>
    <col min="12033" max="12033" width="10" customWidth="1"/>
    <col min="12034" max="12034" width="24" customWidth="1"/>
    <col min="12035" max="12035" width="8.6640625" customWidth="1"/>
    <col min="12036" max="12036" width="13.5" customWidth="1"/>
    <col min="12037" max="12037" width="8.6640625" customWidth="1"/>
    <col min="12038" max="12038" width="14.6640625" customWidth="1"/>
    <col min="12039" max="12039" width="8.6640625" customWidth="1"/>
    <col min="12040" max="12040" width="15" customWidth="1"/>
    <col min="12289" max="12289" width="10" customWidth="1"/>
    <col min="12290" max="12290" width="24" customWidth="1"/>
    <col min="12291" max="12291" width="8.6640625" customWidth="1"/>
    <col min="12292" max="12292" width="13.5" customWidth="1"/>
    <col min="12293" max="12293" width="8.6640625" customWidth="1"/>
    <col min="12294" max="12294" width="14.6640625" customWidth="1"/>
    <col min="12295" max="12295" width="8.6640625" customWidth="1"/>
    <col min="12296" max="12296" width="15" customWidth="1"/>
    <col min="12545" max="12545" width="10" customWidth="1"/>
    <col min="12546" max="12546" width="24" customWidth="1"/>
    <col min="12547" max="12547" width="8.6640625" customWidth="1"/>
    <col min="12548" max="12548" width="13.5" customWidth="1"/>
    <col min="12549" max="12549" width="8.6640625" customWidth="1"/>
    <col min="12550" max="12550" width="14.6640625" customWidth="1"/>
    <col min="12551" max="12551" width="8.6640625" customWidth="1"/>
    <col min="12552" max="12552" width="15" customWidth="1"/>
    <col min="12801" max="12801" width="10" customWidth="1"/>
    <col min="12802" max="12802" width="24" customWidth="1"/>
    <col min="12803" max="12803" width="8.6640625" customWidth="1"/>
    <col min="12804" max="12804" width="13.5" customWidth="1"/>
    <col min="12805" max="12805" width="8.6640625" customWidth="1"/>
    <col min="12806" max="12806" width="14.6640625" customWidth="1"/>
    <col min="12807" max="12807" width="8.6640625" customWidth="1"/>
    <col min="12808" max="12808" width="15" customWidth="1"/>
    <col min="13057" max="13057" width="10" customWidth="1"/>
    <col min="13058" max="13058" width="24" customWidth="1"/>
    <col min="13059" max="13059" width="8.6640625" customWidth="1"/>
    <col min="13060" max="13060" width="13.5" customWidth="1"/>
    <col min="13061" max="13061" width="8.6640625" customWidth="1"/>
    <col min="13062" max="13062" width="14.6640625" customWidth="1"/>
    <col min="13063" max="13063" width="8.6640625" customWidth="1"/>
    <col min="13064" max="13064" width="15" customWidth="1"/>
    <col min="13313" max="13313" width="10" customWidth="1"/>
    <col min="13314" max="13314" width="24" customWidth="1"/>
    <col min="13315" max="13315" width="8.6640625" customWidth="1"/>
    <col min="13316" max="13316" width="13.5" customWidth="1"/>
    <col min="13317" max="13317" width="8.6640625" customWidth="1"/>
    <col min="13318" max="13318" width="14.6640625" customWidth="1"/>
    <col min="13319" max="13319" width="8.6640625" customWidth="1"/>
    <col min="13320" max="13320" width="15" customWidth="1"/>
    <col min="13569" max="13569" width="10" customWidth="1"/>
    <col min="13570" max="13570" width="24" customWidth="1"/>
    <col min="13571" max="13571" width="8.6640625" customWidth="1"/>
    <col min="13572" max="13572" width="13.5" customWidth="1"/>
    <col min="13573" max="13573" width="8.6640625" customWidth="1"/>
    <col min="13574" max="13574" width="14.6640625" customWidth="1"/>
    <col min="13575" max="13575" width="8.6640625" customWidth="1"/>
    <col min="13576" max="13576" width="15" customWidth="1"/>
    <col min="13825" max="13825" width="10" customWidth="1"/>
    <col min="13826" max="13826" width="24" customWidth="1"/>
    <col min="13827" max="13827" width="8.6640625" customWidth="1"/>
    <col min="13828" max="13828" width="13.5" customWidth="1"/>
    <col min="13829" max="13829" width="8.6640625" customWidth="1"/>
    <col min="13830" max="13830" width="14.6640625" customWidth="1"/>
    <col min="13831" max="13831" width="8.6640625" customWidth="1"/>
    <col min="13832" max="13832" width="15" customWidth="1"/>
    <col min="14081" max="14081" width="10" customWidth="1"/>
    <col min="14082" max="14082" width="24" customWidth="1"/>
    <col min="14083" max="14083" width="8.6640625" customWidth="1"/>
    <col min="14084" max="14084" width="13.5" customWidth="1"/>
    <col min="14085" max="14085" width="8.6640625" customWidth="1"/>
    <col min="14086" max="14086" width="14.6640625" customWidth="1"/>
    <col min="14087" max="14087" width="8.6640625" customWidth="1"/>
    <col min="14088" max="14088" width="15" customWidth="1"/>
    <col min="14337" max="14337" width="10" customWidth="1"/>
    <col min="14338" max="14338" width="24" customWidth="1"/>
    <col min="14339" max="14339" width="8.6640625" customWidth="1"/>
    <col min="14340" max="14340" width="13.5" customWidth="1"/>
    <col min="14341" max="14341" width="8.6640625" customWidth="1"/>
    <col min="14342" max="14342" width="14.6640625" customWidth="1"/>
    <col min="14343" max="14343" width="8.6640625" customWidth="1"/>
    <col min="14344" max="14344" width="15" customWidth="1"/>
    <col min="14593" max="14593" width="10" customWidth="1"/>
    <col min="14594" max="14594" width="24" customWidth="1"/>
    <col min="14595" max="14595" width="8.6640625" customWidth="1"/>
    <col min="14596" max="14596" width="13.5" customWidth="1"/>
    <col min="14597" max="14597" width="8.6640625" customWidth="1"/>
    <col min="14598" max="14598" width="14.6640625" customWidth="1"/>
    <col min="14599" max="14599" width="8.6640625" customWidth="1"/>
    <col min="14600" max="14600" width="15" customWidth="1"/>
    <col min="14849" max="14849" width="10" customWidth="1"/>
    <col min="14850" max="14850" width="24" customWidth="1"/>
    <col min="14851" max="14851" width="8.6640625" customWidth="1"/>
    <col min="14852" max="14852" width="13.5" customWidth="1"/>
    <col min="14853" max="14853" width="8.6640625" customWidth="1"/>
    <col min="14854" max="14854" width="14.6640625" customWidth="1"/>
    <col min="14855" max="14855" width="8.6640625" customWidth="1"/>
    <col min="14856" max="14856" width="15" customWidth="1"/>
    <col min="15105" max="15105" width="10" customWidth="1"/>
    <col min="15106" max="15106" width="24" customWidth="1"/>
    <col min="15107" max="15107" width="8.6640625" customWidth="1"/>
    <col min="15108" max="15108" width="13.5" customWidth="1"/>
    <col min="15109" max="15109" width="8.6640625" customWidth="1"/>
    <col min="15110" max="15110" width="14.6640625" customWidth="1"/>
    <col min="15111" max="15111" width="8.6640625" customWidth="1"/>
    <col min="15112" max="15112" width="15" customWidth="1"/>
    <col min="15361" max="15361" width="10" customWidth="1"/>
    <col min="15362" max="15362" width="24" customWidth="1"/>
    <col min="15363" max="15363" width="8.6640625" customWidth="1"/>
    <col min="15364" max="15364" width="13.5" customWidth="1"/>
    <col min="15365" max="15365" width="8.6640625" customWidth="1"/>
    <col min="15366" max="15366" width="14.6640625" customWidth="1"/>
    <col min="15367" max="15367" width="8.6640625" customWidth="1"/>
    <col min="15368" max="15368" width="15" customWidth="1"/>
    <col min="15617" max="15617" width="10" customWidth="1"/>
    <col min="15618" max="15618" width="24" customWidth="1"/>
    <col min="15619" max="15619" width="8.6640625" customWidth="1"/>
    <col min="15620" max="15620" width="13.5" customWidth="1"/>
    <col min="15621" max="15621" width="8.6640625" customWidth="1"/>
    <col min="15622" max="15622" width="14.6640625" customWidth="1"/>
    <col min="15623" max="15623" width="8.6640625" customWidth="1"/>
    <col min="15624" max="15624" width="15" customWidth="1"/>
    <col min="15873" max="15873" width="10" customWidth="1"/>
    <col min="15874" max="15874" width="24" customWidth="1"/>
    <col min="15875" max="15875" width="8.6640625" customWidth="1"/>
    <col min="15876" max="15876" width="13.5" customWidth="1"/>
    <col min="15877" max="15877" width="8.6640625" customWidth="1"/>
    <col min="15878" max="15878" width="14.6640625" customWidth="1"/>
    <col min="15879" max="15879" width="8.6640625" customWidth="1"/>
    <col min="15880" max="15880" width="15" customWidth="1"/>
    <col min="16129" max="16129" width="10" customWidth="1"/>
    <col min="16130" max="16130" width="24" customWidth="1"/>
    <col min="16131" max="16131" width="8.6640625" customWidth="1"/>
    <col min="16132" max="16132" width="13.5" customWidth="1"/>
    <col min="16133" max="16133" width="8.6640625" customWidth="1"/>
    <col min="16134" max="16134" width="14.6640625" customWidth="1"/>
    <col min="16135" max="16135" width="8.6640625" customWidth="1"/>
    <col min="16136" max="16136" width="15" customWidth="1"/>
  </cols>
  <sheetData>
    <row r="1" spans="1:8" ht="43.5" customHeight="1" x14ac:dyDescent="0.2">
      <c r="A1" s="6"/>
      <c r="B1" s="1"/>
      <c r="C1" s="1"/>
      <c r="D1" s="1"/>
      <c r="E1" s="26"/>
      <c r="F1" s="203" t="s">
        <v>238</v>
      </c>
      <c r="G1" s="203"/>
      <c r="H1" s="203"/>
    </row>
    <row r="2" spans="1:8" ht="43.5" customHeight="1" x14ac:dyDescent="0.2">
      <c r="A2" s="194" t="s">
        <v>196</v>
      </c>
      <c r="B2" s="195"/>
      <c r="C2" s="195"/>
      <c r="D2" s="195"/>
      <c r="E2" s="195"/>
      <c r="F2" s="195"/>
      <c r="G2" s="195"/>
      <c r="H2" s="196"/>
    </row>
    <row r="3" spans="1:8" ht="24" customHeight="1" x14ac:dyDescent="0.2">
      <c r="A3" s="207" t="s">
        <v>0</v>
      </c>
      <c r="B3" s="208" t="s">
        <v>1</v>
      </c>
      <c r="C3" s="209" t="s">
        <v>2</v>
      </c>
      <c r="D3" s="209"/>
      <c r="E3" s="209" t="s">
        <v>3</v>
      </c>
      <c r="F3" s="209"/>
      <c r="G3" s="209" t="s">
        <v>4</v>
      </c>
      <c r="H3" s="209"/>
    </row>
    <row r="4" spans="1:8" ht="18" customHeight="1" x14ac:dyDescent="0.2">
      <c r="A4" s="207"/>
      <c r="B4" s="208"/>
      <c r="C4" s="2" t="s">
        <v>5</v>
      </c>
      <c r="D4" s="2" t="s">
        <v>6</v>
      </c>
      <c r="E4" s="27" t="s">
        <v>5</v>
      </c>
      <c r="F4" s="23" t="s">
        <v>6</v>
      </c>
      <c r="G4" s="2" t="s">
        <v>5</v>
      </c>
      <c r="H4" s="2" t="s">
        <v>6</v>
      </c>
    </row>
    <row r="5" spans="1:8" ht="11.25" customHeight="1" x14ac:dyDescent="0.2">
      <c r="A5" s="62" t="s">
        <v>20</v>
      </c>
      <c r="B5" s="62" t="s">
        <v>21</v>
      </c>
      <c r="C5" s="65">
        <v>74731</v>
      </c>
      <c r="D5" s="64">
        <v>53489229</v>
      </c>
      <c r="E5" s="65">
        <v>10045</v>
      </c>
      <c r="F5" s="64">
        <v>0</v>
      </c>
      <c r="G5" s="65">
        <v>84776</v>
      </c>
      <c r="H5" s="64">
        <v>53489229</v>
      </c>
    </row>
    <row r="6" spans="1:8" ht="11.25" customHeight="1" outlineLevel="1" x14ac:dyDescent="0.2">
      <c r="A6" s="97"/>
      <c r="B6" s="98" t="s">
        <v>192</v>
      </c>
      <c r="C6" s="99">
        <v>23224</v>
      </c>
      <c r="D6" s="100">
        <v>31163471</v>
      </c>
      <c r="E6" s="99">
        <v>-14420</v>
      </c>
      <c r="F6" s="100">
        <v>-17282849.600000001</v>
      </c>
      <c r="G6" s="99">
        <v>8804</v>
      </c>
      <c r="H6" s="100">
        <v>13880621.4</v>
      </c>
    </row>
    <row r="7" spans="1:8" ht="11.25" customHeight="1" outlineLevel="2" x14ac:dyDescent="0.2">
      <c r="A7" s="73"/>
      <c r="B7" s="67" t="s">
        <v>13</v>
      </c>
      <c r="C7" s="70">
        <v>5549</v>
      </c>
      <c r="D7" s="69">
        <v>7274392</v>
      </c>
      <c r="E7" s="68">
        <v>-2639</v>
      </c>
      <c r="F7" s="69">
        <v>-1356800.6</v>
      </c>
      <c r="G7" s="71">
        <v>2910</v>
      </c>
      <c r="H7" s="72">
        <v>5917591.4000000004</v>
      </c>
    </row>
    <row r="8" spans="1:8" ht="11.25" customHeight="1" outlineLevel="2" x14ac:dyDescent="0.2">
      <c r="A8" s="73"/>
      <c r="B8" s="67" t="s">
        <v>7</v>
      </c>
      <c r="C8" s="70">
        <v>5894</v>
      </c>
      <c r="D8" s="69">
        <v>7963030</v>
      </c>
      <c r="E8" s="68">
        <v>0</v>
      </c>
      <c r="F8" s="69">
        <v>0</v>
      </c>
      <c r="G8" s="71">
        <v>5894</v>
      </c>
      <c r="H8" s="72">
        <v>7963030</v>
      </c>
    </row>
    <row r="9" spans="1:8" ht="11.25" customHeight="1" outlineLevel="2" x14ac:dyDescent="0.2">
      <c r="A9" s="73"/>
      <c r="B9" s="67" t="s">
        <v>8</v>
      </c>
      <c r="C9" s="70">
        <v>5894</v>
      </c>
      <c r="D9" s="69">
        <v>7963030</v>
      </c>
      <c r="E9" s="68">
        <v>-5894</v>
      </c>
      <c r="F9" s="69">
        <v>-7963030</v>
      </c>
      <c r="G9" s="71">
        <v>0</v>
      </c>
      <c r="H9" s="72">
        <v>0</v>
      </c>
    </row>
    <row r="10" spans="1:8" ht="11.25" customHeight="1" outlineLevel="2" x14ac:dyDescent="0.2">
      <c r="A10" s="73"/>
      <c r="B10" s="67" t="s">
        <v>9</v>
      </c>
      <c r="C10" s="70">
        <v>5887</v>
      </c>
      <c r="D10" s="69">
        <v>7963019</v>
      </c>
      <c r="E10" s="68">
        <v>-5887</v>
      </c>
      <c r="F10" s="69">
        <v>-7963019</v>
      </c>
      <c r="G10" s="71">
        <v>0</v>
      </c>
      <c r="H10" s="72">
        <v>0</v>
      </c>
    </row>
    <row r="11" spans="1:8" ht="11.25" customHeight="1" outlineLevel="1" x14ac:dyDescent="0.2">
      <c r="A11" s="97"/>
      <c r="B11" s="98" t="s">
        <v>193</v>
      </c>
      <c r="C11" s="99">
        <v>51507</v>
      </c>
      <c r="D11" s="100">
        <v>22325758</v>
      </c>
      <c r="E11" s="99">
        <v>24465</v>
      </c>
      <c r="F11" s="100">
        <v>17282849.600000001</v>
      </c>
      <c r="G11" s="99">
        <v>75972</v>
      </c>
      <c r="H11" s="100">
        <v>39608607.600000001</v>
      </c>
    </row>
    <row r="12" spans="1:8" ht="11.25" customHeight="1" outlineLevel="2" x14ac:dyDescent="0.2">
      <c r="A12" s="73"/>
      <c r="B12" s="67" t="s">
        <v>13</v>
      </c>
      <c r="C12" s="70">
        <v>11904</v>
      </c>
      <c r="D12" s="69">
        <v>4964842</v>
      </c>
      <c r="E12" s="68">
        <v>2522</v>
      </c>
      <c r="F12" s="69">
        <v>789804.57</v>
      </c>
      <c r="G12" s="71">
        <v>14426</v>
      </c>
      <c r="H12" s="72">
        <v>5754646.5700000003</v>
      </c>
    </row>
    <row r="13" spans="1:8" ht="11.25" customHeight="1" outlineLevel="2" x14ac:dyDescent="0.2">
      <c r="A13" s="73"/>
      <c r="B13" s="67" t="s">
        <v>7</v>
      </c>
      <c r="C13" s="70">
        <v>13204</v>
      </c>
      <c r="D13" s="69">
        <v>5786975</v>
      </c>
      <c r="E13" s="68">
        <v>2755</v>
      </c>
      <c r="F13" s="69">
        <v>566996.03</v>
      </c>
      <c r="G13" s="71">
        <v>15959</v>
      </c>
      <c r="H13" s="72">
        <v>6353971.0300000003</v>
      </c>
    </row>
    <row r="14" spans="1:8" ht="11.25" customHeight="1" outlineLevel="2" x14ac:dyDescent="0.2">
      <c r="A14" s="73"/>
      <c r="B14" s="67" t="s">
        <v>8</v>
      </c>
      <c r="C14" s="70">
        <v>13204</v>
      </c>
      <c r="D14" s="69">
        <v>5786975</v>
      </c>
      <c r="E14" s="68">
        <v>9594</v>
      </c>
      <c r="F14" s="69">
        <v>7963024.5</v>
      </c>
      <c r="G14" s="71">
        <v>22798</v>
      </c>
      <c r="H14" s="72">
        <v>13749999.5</v>
      </c>
    </row>
    <row r="15" spans="1:8" ht="11.25" customHeight="1" outlineLevel="2" x14ac:dyDescent="0.2">
      <c r="A15" s="73"/>
      <c r="B15" s="67" t="s">
        <v>9</v>
      </c>
      <c r="C15" s="70">
        <v>13195</v>
      </c>
      <c r="D15" s="69">
        <v>5786966</v>
      </c>
      <c r="E15" s="68">
        <v>9594</v>
      </c>
      <c r="F15" s="69">
        <v>7963024.5</v>
      </c>
      <c r="G15" s="71">
        <v>22789</v>
      </c>
      <c r="H15" s="72">
        <v>13749990.5</v>
      </c>
    </row>
    <row r="16" spans="1:8" ht="11.25" customHeight="1" x14ac:dyDescent="0.2">
      <c r="A16" s="62" t="s">
        <v>109</v>
      </c>
      <c r="B16" s="62" t="s">
        <v>110</v>
      </c>
      <c r="C16" s="65">
        <v>10050</v>
      </c>
      <c r="D16" s="64">
        <v>5013227</v>
      </c>
      <c r="E16" s="65">
        <v>27756</v>
      </c>
      <c r="F16" s="64">
        <v>22116336.210000001</v>
      </c>
      <c r="G16" s="65">
        <v>37806</v>
      </c>
      <c r="H16" s="64">
        <v>27129563.210000001</v>
      </c>
    </row>
    <row r="17" spans="1:8" ht="11.25" customHeight="1" outlineLevel="1" x14ac:dyDescent="0.2">
      <c r="A17" s="97"/>
      <c r="B17" s="98" t="s">
        <v>193</v>
      </c>
      <c r="C17" s="99">
        <v>10050</v>
      </c>
      <c r="D17" s="100">
        <v>5013227</v>
      </c>
      <c r="E17" s="99">
        <v>27756</v>
      </c>
      <c r="F17" s="100">
        <v>22116336.210000001</v>
      </c>
      <c r="G17" s="99">
        <v>37806</v>
      </c>
      <c r="H17" s="100">
        <v>27129563.210000001</v>
      </c>
    </row>
    <row r="18" spans="1:8" ht="11.25" customHeight="1" outlineLevel="2" x14ac:dyDescent="0.2">
      <c r="A18" s="73"/>
      <c r="B18" s="67" t="s">
        <v>13</v>
      </c>
      <c r="C18" s="70">
        <v>2515</v>
      </c>
      <c r="D18" s="69">
        <v>1253309</v>
      </c>
      <c r="E18" s="68">
        <v>1736</v>
      </c>
      <c r="F18" s="69">
        <v>963337.28</v>
      </c>
      <c r="G18" s="71">
        <v>4251</v>
      </c>
      <c r="H18" s="72">
        <v>2216646.2799999998</v>
      </c>
    </row>
    <row r="19" spans="1:8" ht="11.25" customHeight="1" outlineLevel="2" x14ac:dyDescent="0.2">
      <c r="A19" s="73"/>
      <c r="B19" s="67" t="s">
        <v>7</v>
      </c>
      <c r="C19" s="70">
        <v>2515</v>
      </c>
      <c r="D19" s="69">
        <v>1253309</v>
      </c>
      <c r="E19" s="68">
        <v>2359</v>
      </c>
      <c r="F19" s="69">
        <v>1330609.08</v>
      </c>
      <c r="G19" s="71">
        <v>4874</v>
      </c>
      <c r="H19" s="72">
        <v>2583918.08</v>
      </c>
    </row>
    <row r="20" spans="1:8" ht="11.25" customHeight="1" outlineLevel="2" x14ac:dyDescent="0.2">
      <c r="A20" s="73"/>
      <c r="B20" s="67" t="s">
        <v>8</v>
      </c>
      <c r="C20" s="70">
        <v>2515</v>
      </c>
      <c r="D20" s="69">
        <v>1253309</v>
      </c>
      <c r="E20" s="68">
        <v>11831</v>
      </c>
      <c r="F20" s="69">
        <v>9911194.9299999997</v>
      </c>
      <c r="G20" s="71">
        <v>14346</v>
      </c>
      <c r="H20" s="72">
        <v>11164503.93</v>
      </c>
    </row>
    <row r="21" spans="1:8" ht="11.25" customHeight="1" outlineLevel="2" x14ac:dyDescent="0.2">
      <c r="A21" s="73"/>
      <c r="B21" s="67" t="s">
        <v>9</v>
      </c>
      <c r="C21" s="70">
        <v>2505</v>
      </c>
      <c r="D21" s="69">
        <v>1253300</v>
      </c>
      <c r="E21" s="68">
        <v>11830</v>
      </c>
      <c r="F21" s="69">
        <v>9911194.9199999999</v>
      </c>
      <c r="G21" s="71">
        <v>14335</v>
      </c>
      <c r="H21" s="72">
        <v>11164494.92</v>
      </c>
    </row>
    <row r="22" spans="1:8" ht="11.25" customHeight="1" x14ac:dyDescent="0.2">
      <c r="A22" s="62" t="s">
        <v>113</v>
      </c>
      <c r="B22" s="62" t="s">
        <v>15</v>
      </c>
      <c r="C22" s="65">
        <v>26720</v>
      </c>
      <c r="D22" s="64">
        <v>30221098.43</v>
      </c>
      <c r="E22" s="65">
        <v>9630</v>
      </c>
      <c r="F22" s="64">
        <v>-694803.12</v>
      </c>
      <c r="G22" s="65">
        <v>36350</v>
      </c>
      <c r="H22" s="64">
        <v>29526295.309999999</v>
      </c>
    </row>
    <row r="23" spans="1:8" ht="11.25" customHeight="1" outlineLevel="1" x14ac:dyDescent="0.2">
      <c r="A23" s="97"/>
      <c r="B23" s="98" t="s">
        <v>192</v>
      </c>
      <c r="C23" s="99">
        <v>7474</v>
      </c>
      <c r="D23" s="100">
        <v>19206095.690000001</v>
      </c>
      <c r="E23" s="99">
        <v>-5087</v>
      </c>
      <c r="F23" s="100">
        <v>-12909762.119999999</v>
      </c>
      <c r="G23" s="99">
        <v>2387</v>
      </c>
      <c r="H23" s="100">
        <v>6296333.5700000003</v>
      </c>
    </row>
    <row r="24" spans="1:8" ht="11.25" customHeight="1" outlineLevel="2" x14ac:dyDescent="0.2">
      <c r="A24" s="73"/>
      <c r="B24" s="67" t="s">
        <v>7</v>
      </c>
      <c r="C24" s="70">
        <v>2838</v>
      </c>
      <c r="D24" s="69">
        <v>6991136.6900000004</v>
      </c>
      <c r="E24" s="68">
        <v>-451</v>
      </c>
      <c r="F24" s="69">
        <v>-694803.12</v>
      </c>
      <c r="G24" s="71">
        <v>2387</v>
      </c>
      <c r="H24" s="72">
        <v>6296333.5700000003</v>
      </c>
    </row>
    <row r="25" spans="1:8" ht="11.25" customHeight="1" outlineLevel="2" x14ac:dyDescent="0.2">
      <c r="A25" s="73"/>
      <c r="B25" s="67" t="s">
        <v>8</v>
      </c>
      <c r="C25" s="70">
        <v>2318</v>
      </c>
      <c r="D25" s="69">
        <v>6107480</v>
      </c>
      <c r="E25" s="68">
        <v>-2318</v>
      </c>
      <c r="F25" s="69">
        <v>-6107480</v>
      </c>
      <c r="G25" s="71">
        <v>0</v>
      </c>
      <c r="H25" s="72">
        <v>0</v>
      </c>
    </row>
    <row r="26" spans="1:8" ht="11.25" customHeight="1" outlineLevel="2" x14ac:dyDescent="0.2">
      <c r="A26" s="73"/>
      <c r="B26" s="67" t="s">
        <v>9</v>
      </c>
      <c r="C26" s="70">
        <v>2318</v>
      </c>
      <c r="D26" s="69">
        <v>6107479</v>
      </c>
      <c r="E26" s="68">
        <v>-2318</v>
      </c>
      <c r="F26" s="69">
        <v>-6107479</v>
      </c>
      <c r="G26" s="71">
        <v>0</v>
      </c>
      <c r="H26" s="72">
        <v>0</v>
      </c>
    </row>
    <row r="27" spans="1:8" ht="11.25" customHeight="1" outlineLevel="1" x14ac:dyDescent="0.2">
      <c r="A27" s="97"/>
      <c r="B27" s="98" t="s">
        <v>193</v>
      </c>
      <c r="C27" s="99">
        <v>19246</v>
      </c>
      <c r="D27" s="100">
        <v>11015002.74</v>
      </c>
      <c r="E27" s="99">
        <v>14717</v>
      </c>
      <c r="F27" s="100">
        <v>12214959</v>
      </c>
      <c r="G27" s="99">
        <v>33963</v>
      </c>
      <c r="H27" s="100">
        <v>23229961.739999998</v>
      </c>
    </row>
    <row r="28" spans="1:8" ht="11.25" customHeight="1" outlineLevel="2" x14ac:dyDescent="0.2">
      <c r="A28" s="73"/>
      <c r="B28" s="67" t="s">
        <v>7</v>
      </c>
      <c r="C28" s="70">
        <v>7135</v>
      </c>
      <c r="D28" s="69">
        <v>4149846.74</v>
      </c>
      <c r="E28" s="68">
        <v>0</v>
      </c>
      <c r="F28" s="69">
        <v>0</v>
      </c>
      <c r="G28" s="71">
        <v>7135</v>
      </c>
      <c r="H28" s="72">
        <v>4149846.74</v>
      </c>
    </row>
    <row r="29" spans="1:8" ht="11.25" customHeight="1" outlineLevel="2" x14ac:dyDescent="0.2">
      <c r="A29" s="73"/>
      <c r="B29" s="67" t="s">
        <v>8</v>
      </c>
      <c r="C29" s="70">
        <v>6055</v>
      </c>
      <c r="D29" s="69">
        <v>3432578</v>
      </c>
      <c r="E29" s="68">
        <v>7359</v>
      </c>
      <c r="F29" s="69">
        <v>6107479.5</v>
      </c>
      <c r="G29" s="71">
        <v>13414</v>
      </c>
      <c r="H29" s="72">
        <v>9540057.5</v>
      </c>
    </row>
    <row r="30" spans="1:8" ht="11.25" customHeight="1" outlineLevel="2" x14ac:dyDescent="0.2">
      <c r="A30" s="73"/>
      <c r="B30" s="67" t="s">
        <v>9</v>
      </c>
      <c r="C30" s="70">
        <v>6056</v>
      </c>
      <c r="D30" s="69">
        <v>3432578</v>
      </c>
      <c r="E30" s="68">
        <v>7358</v>
      </c>
      <c r="F30" s="69">
        <v>6107479.5</v>
      </c>
      <c r="G30" s="71">
        <v>13414</v>
      </c>
      <c r="H30" s="72">
        <v>9540057.5</v>
      </c>
    </row>
    <row r="31" spans="1:8" ht="11.25" customHeight="1" x14ac:dyDescent="0.2">
      <c r="A31" s="211" t="s">
        <v>194</v>
      </c>
      <c r="B31" s="211"/>
      <c r="C31" s="65">
        <v>111501</v>
      </c>
      <c r="D31" s="64">
        <v>88723554.430000007</v>
      </c>
      <c r="E31" s="65">
        <v>47431</v>
      </c>
      <c r="F31" s="64">
        <v>21421533.09</v>
      </c>
      <c r="G31" s="65">
        <v>158932</v>
      </c>
      <c r="H31" s="64">
        <v>110145087.52</v>
      </c>
    </row>
  </sheetData>
  <autoFilter ref="B1:B31"/>
  <mergeCells count="8">
    <mergeCell ref="A31:B31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view="pageBreakPreview" zoomScale="130" zoomScaleNormal="100" zoomScaleSheetLayoutView="13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N17" sqref="N17"/>
    </sheetView>
  </sheetViews>
  <sheetFormatPr defaultRowHeight="12" outlineLevelRow="2" x14ac:dyDescent="0.2"/>
  <cols>
    <col min="2" max="2" width="30.1640625" customWidth="1"/>
    <col min="3" max="3" width="13.5" customWidth="1"/>
    <col min="4" max="4" width="17.5" customWidth="1"/>
    <col min="5" max="5" width="12.83203125" customWidth="1"/>
    <col min="6" max="6" width="14.33203125" customWidth="1"/>
    <col min="7" max="7" width="14" customWidth="1"/>
    <col min="8" max="8" width="16.5" customWidth="1"/>
  </cols>
  <sheetData>
    <row r="1" spans="1:8" ht="43.5" customHeight="1" x14ac:dyDescent="0.2">
      <c r="A1" s="6"/>
      <c r="B1" s="1"/>
      <c r="C1" s="1"/>
      <c r="D1" s="1"/>
      <c r="E1" s="26"/>
      <c r="F1" s="203" t="s">
        <v>265</v>
      </c>
      <c r="G1" s="203"/>
      <c r="H1" s="203"/>
    </row>
    <row r="2" spans="1:8" s="101" customFormat="1" ht="45" customHeight="1" x14ac:dyDescent="0.2">
      <c r="B2" s="212" t="s">
        <v>198</v>
      </c>
      <c r="C2" s="212"/>
      <c r="D2" s="212"/>
      <c r="E2" s="212"/>
      <c r="F2" s="212"/>
      <c r="G2" s="212"/>
      <c r="H2" s="212"/>
    </row>
    <row r="3" spans="1:8" ht="24" customHeight="1" x14ac:dyDescent="0.2">
      <c r="A3" s="207" t="s">
        <v>0</v>
      </c>
      <c r="B3" s="208" t="s">
        <v>1</v>
      </c>
      <c r="C3" s="209" t="s">
        <v>2</v>
      </c>
      <c r="D3" s="209"/>
      <c r="E3" s="209" t="s">
        <v>3</v>
      </c>
      <c r="F3" s="209"/>
      <c r="G3" s="209" t="s">
        <v>4</v>
      </c>
      <c r="H3" s="209"/>
    </row>
    <row r="4" spans="1:8" ht="40.5" customHeight="1" x14ac:dyDescent="0.2">
      <c r="A4" s="207"/>
      <c r="B4" s="208"/>
      <c r="C4" s="2" t="s">
        <v>199</v>
      </c>
      <c r="D4" s="2" t="s">
        <v>6</v>
      </c>
      <c r="E4" s="2" t="s">
        <v>199</v>
      </c>
      <c r="F4" s="23" t="s">
        <v>6</v>
      </c>
      <c r="G4" s="2" t="s">
        <v>199</v>
      </c>
      <c r="H4" s="2" t="s">
        <v>6</v>
      </c>
    </row>
    <row r="5" spans="1:8" ht="21.75" customHeight="1" x14ac:dyDescent="0.2">
      <c r="A5" s="62" t="s">
        <v>141</v>
      </c>
      <c r="B5" s="62" t="s">
        <v>142</v>
      </c>
      <c r="C5" s="65">
        <v>3896</v>
      </c>
      <c r="D5" s="64">
        <v>14206954</v>
      </c>
      <c r="E5" s="65">
        <v>0</v>
      </c>
      <c r="F5" s="64">
        <v>0</v>
      </c>
      <c r="G5" s="65">
        <v>3896</v>
      </c>
      <c r="H5" s="64">
        <v>14206954</v>
      </c>
    </row>
    <row r="6" spans="1:8" ht="11.25" customHeight="1" outlineLevel="1" x14ac:dyDescent="0.2">
      <c r="A6" s="66"/>
      <c r="B6" s="67" t="s">
        <v>197</v>
      </c>
      <c r="C6" s="70">
        <v>3896</v>
      </c>
      <c r="D6" s="69">
        <v>14206954</v>
      </c>
      <c r="E6" s="70">
        <v>0</v>
      </c>
      <c r="F6" s="69">
        <v>0</v>
      </c>
      <c r="G6" s="71">
        <v>3896</v>
      </c>
      <c r="H6" s="72">
        <v>14206954</v>
      </c>
    </row>
    <row r="7" spans="1:8" ht="11.25" customHeight="1" outlineLevel="2" x14ac:dyDescent="0.2">
      <c r="A7" s="73"/>
      <c r="B7" s="67" t="s">
        <v>13</v>
      </c>
      <c r="C7" s="68">
        <v>975</v>
      </c>
      <c r="D7" s="69">
        <v>3551739</v>
      </c>
      <c r="E7" s="68">
        <v>0</v>
      </c>
      <c r="F7" s="69">
        <v>0</v>
      </c>
      <c r="G7" s="71">
        <v>975</v>
      </c>
      <c r="H7" s="72">
        <v>3551739</v>
      </c>
    </row>
    <row r="8" spans="1:8" ht="11.25" customHeight="1" outlineLevel="2" x14ac:dyDescent="0.2">
      <c r="A8" s="73"/>
      <c r="B8" s="67" t="s">
        <v>7</v>
      </c>
      <c r="C8" s="68">
        <v>975</v>
      </c>
      <c r="D8" s="69">
        <v>3551739</v>
      </c>
      <c r="E8" s="68">
        <v>410</v>
      </c>
      <c r="F8" s="69">
        <v>1500000</v>
      </c>
      <c r="G8" s="71">
        <v>1385</v>
      </c>
      <c r="H8" s="72">
        <v>5051739</v>
      </c>
    </row>
    <row r="9" spans="1:8" ht="11.25" customHeight="1" outlineLevel="2" x14ac:dyDescent="0.2">
      <c r="A9" s="73"/>
      <c r="B9" s="67" t="s">
        <v>8</v>
      </c>
      <c r="C9" s="68">
        <v>975</v>
      </c>
      <c r="D9" s="69">
        <v>3551739</v>
      </c>
      <c r="E9" s="68">
        <v>-205</v>
      </c>
      <c r="F9" s="69">
        <v>-750000</v>
      </c>
      <c r="G9" s="71">
        <v>770</v>
      </c>
      <c r="H9" s="72">
        <v>2801739</v>
      </c>
    </row>
    <row r="10" spans="1:8" ht="11.25" customHeight="1" outlineLevel="2" x14ac:dyDescent="0.2">
      <c r="A10" s="73"/>
      <c r="B10" s="67" t="s">
        <v>9</v>
      </c>
      <c r="C10" s="68">
        <v>971</v>
      </c>
      <c r="D10" s="69">
        <v>3551737</v>
      </c>
      <c r="E10" s="68">
        <v>-205</v>
      </c>
      <c r="F10" s="69">
        <v>-750000</v>
      </c>
      <c r="G10" s="71">
        <v>766</v>
      </c>
      <c r="H10" s="72">
        <v>2801737</v>
      </c>
    </row>
    <row r="11" spans="1:8" ht="11.25" customHeight="1" x14ac:dyDescent="0.2">
      <c r="A11" s="62" t="s">
        <v>113</v>
      </c>
      <c r="B11" s="62" t="s">
        <v>15</v>
      </c>
      <c r="C11" s="65">
        <v>1630</v>
      </c>
      <c r="D11" s="64">
        <v>5949063.2599999998</v>
      </c>
      <c r="E11" s="65">
        <v>0</v>
      </c>
      <c r="F11" s="64">
        <v>0</v>
      </c>
      <c r="G11" s="65">
        <v>1630</v>
      </c>
      <c r="H11" s="64">
        <v>5949063.2599999998</v>
      </c>
    </row>
    <row r="12" spans="1:8" ht="11.25" customHeight="1" outlineLevel="1" x14ac:dyDescent="0.2">
      <c r="A12" s="66"/>
      <c r="B12" s="67" t="s">
        <v>197</v>
      </c>
      <c r="C12" s="70">
        <v>1630</v>
      </c>
      <c r="D12" s="69">
        <v>5949063.2599999998</v>
      </c>
      <c r="E12" s="70">
        <v>0</v>
      </c>
      <c r="F12" s="69">
        <v>0</v>
      </c>
      <c r="G12" s="71">
        <v>1630</v>
      </c>
      <c r="H12" s="72">
        <v>5949063.2599999998</v>
      </c>
    </row>
    <row r="13" spans="1:8" ht="11.25" customHeight="1" outlineLevel="2" x14ac:dyDescent="0.2">
      <c r="A13" s="73"/>
      <c r="B13" s="67" t="s">
        <v>7</v>
      </c>
      <c r="C13" s="68">
        <v>149</v>
      </c>
      <c r="D13" s="69">
        <v>543721.31999999995</v>
      </c>
      <c r="E13" s="68">
        <v>447</v>
      </c>
      <c r="F13" s="69">
        <v>1631163.94</v>
      </c>
      <c r="G13" s="71">
        <v>596</v>
      </c>
      <c r="H13" s="72">
        <v>2174885.2599999998</v>
      </c>
    </row>
    <row r="14" spans="1:8" ht="11.25" customHeight="1" outlineLevel="2" x14ac:dyDescent="0.2">
      <c r="A14" s="73"/>
      <c r="B14" s="67" t="s">
        <v>8</v>
      </c>
      <c r="C14" s="68">
        <v>741</v>
      </c>
      <c r="D14" s="69">
        <v>2702670.97</v>
      </c>
      <c r="E14" s="68">
        <v>-223</v>
      </c>
      <c r="F14" s="69">
        <v>-815581.97</v>
      </c>
      <c r="G14" s="71">
        <v>518</v>
      </c>
      <c r="H14" s="72">
        <v>1887089</v>
      </c>
    </row>
    <row r="15" spans="1:8" ht="11.25" customHeight="1" outlineLevel="2" x14ac:dyDescent="0.2">
      <c r="A15" s="73"/>
      <c r="B15" s="67" t="s">
        <v>9</v>
      </c>
      <c r="C15" s="68">
        <v>740</v>
      </c>
      <c r="D15" s="69">
        <v>2702670.97</v>
      </c>
      <c r="E15" s="68">
        <v>-224</v>
      </c>
      <c r="F15" s="69">
        <v>-815581.97</v>
      </c>
      <c r="G15" s="71">
        <v>516</v>
      </c>
      <c r="H15" s="72">
        <v>1887089</v>
      </c>
    </row>
    <row r="16" spans="1:8" ht="11.25" customHeight="1" x14ac:dyDescent="0.2">
      <c r="A16" s="62" t="s">
        <v>115</v>
      </c>
      <c r="B16" s="62" t="s">
        <v>116</v>
      </c>
      <c r="C16" s="65">
        <v>4906</v>
      </c>
      <c r="D16" s="64">
        <v>17901685.629999999</v>
      </c>
      <c r="E16" s="65">
        <v>0</v>
      </c>
      <c r="F16" s="64">
        <v>0</v>
      </c>
      <c r="G16" s="65">
        <v>4906</v>
      </c>
      <c r="H16" s="64">
        <v>17901685.629999999</v>
      </c>
    </row>
    <row r="17" spans="1:8" ht="11.25" customHeight="1" outlineLevel="1" x14ac:dyDescent="0.2">
      <c r="A17" s="66"/>
      <c r="B17" s="67" t="s">
        <v>197</v>
      </c>
      <c r="C17" s="70">
        <v>4906</v>
      </c>
      <c r="D17" s="69">
        <v>17901685.629999999</v>
      </c>
      <c r="E17" s="70">
        <v>0</v>
      </c>
      <c r="F17" s="69">
        <v>0</v>
      </c>
      <c r="G17" s="71">
        <v>4906</v>
      </c>
      <c r="H17" s="72">
        <v>17901685.629999999</v>
      </c>
    </row>
    <row r="18" spans="1:8" ht="11.25" customHeight="1" outlineLevel="2" x14ac:dyDescent="0.2">
      <c r="A18" s="73"/>
      <c r="B18" s="67" t="s">
        <v>7</v>
      </c>
      <c r="C18" s="68">
        <v>969</v>
      </c>
      <c r="D18" s="69">
        <v>3535591.57</v>
      </c>
      <c r="E18" s="68">
        <v>601</v>
      </c>
      <c r="F18" s="69">
        <v>2193916.06</v>
      </c>
      <c r="G18" s="71">
        <v>1570</v>
      </c>
      <c r="H18" s="72">
        <v>5729507.6299999999</v>
      </c>
    </row>
    <row r="19" spans="1:8" ht="11.25" customHeight="1" outlineLevel="2" x14ac:dyDescent="0.2">
      <c r="A19" s="73"/>
      <c r="B19" s="67" t="s">
        <v>8</v>
      </c>
      <c r="C19" s="70">
        <v>1968</v>
      </c>
      <c r="D19" s="69">
        <v>7183046.0599999996</v>
      </c>
      <c r="E19" s="70">
        <v>-300</v>
      </c>
      <c r="F19" s="69">
        <v>-1096957.06</v>
      </c>
      <c r="G19" s="71">
        <v>1668</v>
      </c>
      <c r="H19" s="72">
        <v>6086089</v>
      </c>
    </row>
    <row r="20" spans="1:8" ht="11.25" customHeight="1" outlineLevel="2" x14ac:dyDescent="0.2">
      <c r="A20" s="73"/>
      <c r="B20" s="67" t="s">
        <v>9</v>
      </c>
      <c r="C20" s="70">
        <v>1969</v>
      </c>
      <c r="D20" s="69">
        <v>7183048</v>
      </c>
      <c r="E20" s="70">
        <v>-301</v>
      </c>
      <c r="F20" s="69">
        <v>-1096959</v>
      </c>
      <c r="G20" s="71">
        <v>1668</v>
      </c>
      <c r="H20" s="72">
        <v>6086089</v>
      </c>
    </row>
    <row r="21" spans="1:8" ht="11.25" customHeight="1" x14ac:dyDescent="0.2">
      <c r="A21" s="62" t="s">
        <v>117</v>
      </c>
      <c r="B21" s="62" t="s">
        <v>118</v>
      </c>
      <c r="C21" s="65">
        <v>3467</v>
      </c>
      <c r="D21" s="64">
        <v>12656116.189999999</v>
      </c>
      <c r="E21" s="65">
        <v>0</v>
      </c>
      <c r="F21" s="64">
        <v>0</v>
      </c>
      <c r="G21" s="65">
        <v>3467</v>
      </c>
      <c r="H21" s="64">
        <v>12656116.189999999</v>
      </c>
    </row>
    <row r="22" spans="1:8" ht="11.25" customHeight="1" outlineLevel="1" x14ac:dyDescent="0.2">
      <c r="A22" s="66"/>
      <c r="B22" s="67" t="s">
        <v>197</v>
      </c>
      <c r="C22" s="70">
        <v>3467</v>
      </c>
      <c r="D22" s="69">
        <v>12656116.189999999</v>
      </c>
      <c r="E22" s="70">
        <v>0</v>
      </c>
      <c r="F22" s="69">
        <v>0</v>
      </c>
      <c r="G22" s="71">
        <v>3467</v>
      </c>
      <c r="H22" s="72">
        <v>12656116.189999999</v>
      </c>
    </row>
    <row r="23" spans="1:8" ht="11.25" customHeight="1" outlineLevel="2" x14ac:dyDescent="0.2">
      <c r="A23" s="73"/>
      <c r="B23" s="67" t="s">
        <v>7</v>
      </c>
      <c r="C23" s="68">
        <v>852</v>
      </c>
      <c r="D23" s="69">
        <v>3110874.75</v>
      </c>
      <c r="E23" s="68">
        <v>184</v>
      </c>
      <c r="F23" s="69">
        <v>671368.44</v>
      </c>
      <c r="G23" s="71">
        <v>1036</v>
      </c>
      <c r="H23" s="72">
        <v>3782243.19</v>
      </c>
    </row>
    <row r="24" spans="1:8" ht="11.25" customHeight="1" outlineLevel="2" x14ac:dyDescent="0.2">
      <c r="A24" s="73"/>
      <c r="B24" s="67" t="s">
        <v>8</v>
      </c>
      <c r="C24" s="70">
        <v>1308</v>
      </c>
      <c r="D24" s="69">
        <v>4772620.22</v>
      </c>
      <c r="E24" s="70">
        <v>-92</v>
      </c>
      <c r="F24" s="69">
        <v>-335684.22</v>
      </c>
      <c r="G24" s="71">
        <v>1216</v>
      </c>
      <c r="H24" s="72">
        <v>4436936</v>
      </c>
    </row>
    <row r="25" spans="1:8" ht="11.25" customHeight="1" outlineLevel="2" x14ac:dyDescent="0.2">
      <c r="A25" s="73"/>
      <c r="B25" s="67" t="s">
        <v>9</v>
      </c>
      <c r="C25" s="70">
        <v>1307</v>
      </c>
      <c r="D25" s="69">
        <v>4772621.22</v>
      </c>
      <c r="E25" s="70">
        <v>-92</v>
      </c>
      <c r="F25" s="69">
        <v>-335684.22</v>
      </c>
      <c r="G25" s="71">
        <v>1215</v>
      </c>
      <c r="H25" s="72">
        <v>4436937</v>
      </c>
    </row>
    <row r="26" spans="1:8" ht="11.25" customHeight="1" x14ac:dyDescent="0.2">
      <c r="A26" s="62" t="s">
        <v>123</v>
      </c>
      <c r="B26" s="62" t="s">
        <v>124</v>
      </c>
      <c r="C26" s="65">
        <v>2332</v>
      </c>
      <c r="D26" s="64">
        <v>8505607.2699999996</v>
      </c>
      <c r="E26" s="65">
        <v>0</v>
      </c>
      <c r="F26" s="64">
        <v>0</v>
      </c>
      <c r="G26" s="65">
        <v>2332</v>
      </c>
      <c r="H26" s="64">
        <v>8505607.2699999996</v>
      </c>
    </row>
    <row r="27" spans="1:8" ht="11.25" customHeight="1" outlineLevel="1" x14ac:dyDescent="0.2">
      <c r="A27" s="66"/>
      <c r="B27" s="67" t="s">
        <v>197</v>
      </c>
      <c r="C27" s="70">
        <v>2332</v>
      </c>
      <c r="D27" s="69">
        <v>8505607.2699999996</v>
      </c>
      <c r="E27" s="70">
        <v>0</v>
      </c>
      <c r="F27" s="69">
        <v>0</v>
      </c>
      <c r="G27" s="71">
        <v>2332</v>
      </c>
      <c r="H27" s="72">
        <v>8505607.2699999996</v>
      </c>
    </row>
    <row r="28" spans="1:8" ht="11.25" customHeight="1" outlineLevel="2" x14ac:dyDescent="0.2">
      <c r="A28" s="73"/>
      <c r="B28" s="67" t="s">
        <v>7</v>
      </c>
      <c r="C28" s="68">
        <v>258</v>
      </c>
      <c r="D28" s="69">
        <v>941229.93</v>
      </c>
      <c r="E28" s="68">
        <v>619</v>
      </c>
      <c r="F28" s="69">
        <v>2256825.34</v>
      </c>
      <c r="G28" s="71">
        <v>877</v>
      </c>
      <c r="H28" s="72">
        <v>3198055.27</v>
      </c>
    </row>
    <row r="29" spans="1:8" ht="11.25" customHeight="1" outlineLevel="2" x14ac:dyDescent="0.2">
      <c r="A29" s="73"/>
      <c r="B29" s="67" t="s">
        <v>8</v>
      </c>
      <c r="C29" s="70">
        <v>1037</v>
      </c>
      <c r="D29" s="69">
        <v>3782188.67</v>
      </c>
      <c r="E29" s="70">
        <v>-309</v>
      </c>
      <c r="F29" s="69">
        <v>-1128412.67</v>
      </c>
      <c r="G29" s="71">
        <v>728</v>
      </c>
      <c r="H29" s="72">
        <v>2653776</v>
      </c>
    </row>
    <row r="30" spans="1:8" ht="11.25" customHeight="1" outlineLevel="2" x14ac:dyDescent="0.2">
      <c r="A30" s="73"/>
      <c r="B30" s="67" t="s">
        <v>9</v>
      </c>
      <c r="C30" s="70">
        <v>1037</v>
      </c>
      <c r="D30" s="69">
        <v>3782188.67</v>
      </c>
      <c r="E30" s="70">
        <v>-310</v>
      </c>
      <c r="F30" s="69">
        <v>-1128412.67</v>
      </c>
      <c r="G30" s="71">
        <v>727</v>
      </c>
      <c r="H30" s="72">
        <v>2653776</v>
      </c>
    </row>
    <row r="31" spans="1:8" ht="11.25" customHeight="1" x14ac:dyDescent="0.2">
      <c r="A31" s="62" t="s">
        <v>125</v>
      </c>
      <c r="B31" s="62" t="s">
        <v>126</v>
      </c>
      <c r="C31" s="65">
        <v>1074</v>
      </c>
      <c r="D31" s="64">
        <v>3922231.02</v>
      </c>
      <c r="E31" s="65">
        <v>0</v>
      </c>
      <c r="F31" s="64">
        <v>0</v>
      </c>
      <c r="G31" s="65">
        <v>1074</v>
      </c>
      <c r="H31" s="64">
        <v>3922231.02</v>
      </c>
    </row>
    <row r="32" spans="1:8" ht="11.25" customHeight="1" outlineLevel="1" x14ac:dyDescent="0.2">
      <c r="A32" s="66"/>
      <c r="B32" s="67" t="s">
        <v>197</v>
      </c>
      <c r="C32" s="70">
        <v>1074</v>
      </c>
      <c r="D32" s="69">
        <v>3922231.02</v>
      </c>
      <c r="E32" s="70">
        <v>0</v>
      </c>
      <c r="F32" s="69">
        <v>0</v>
      </c>
      <c r="G32" s="71">
        <v>1074</v>
      </c>
      <c r="H32" s="72">
        <v>3922231.02</v>
      </c>
    </row>
    <row r="33" spans="1:8" ht="11.25" customHeight="1" outlineLevel="2" x14ac:dyDescent="0.2">
      <c r="A33" s="73"/>
      <c r="B33" s="67" t="s">
        <v>7</v>
      </c>
      <c r="C33" s="68">
        <v>122</v>
      </c>
      <c r="D33" s="69">
        <v>444734.98</v>
      </c>
      <c r="E33" s="68">
        <v>269</v>
      </c>
      <c r="F33" s="69">
        <v>982187.04</v>
      </c>
      <c r="G33" s="71">
        <v>391</v>
      </c>
      <c r="H33" s="72">
        <v>1426922.02</v>
      </c>
    </row>
    <row r="34" spans="1:8" ht="11.25" customHeight="1" outlineLevel="2" x14ac:dyDescent="0.2">
      <c r="A34" s="73"/>
      <c r="B34" s="67" t="s">
        <v>8</v>
      </c>
      <c r="C34" s="68">
        <v>477</v>
      </c>
      <c r="D34" s="69">
        <v>1738748.52</v>
      </c>
      <c r="E34" s="70">
        <v>-135</v>
      </c>
      <c r="F34" s="69">
        <v>-491093.52</v>
      </c>
      <c r="G34" s="71">
        <v>342</v>
      </c>
      <c r="H34" s="72">
        <v>1247655</v>
      </c>
    </row>
    <row r="35" spans="1:8" ht="11.25" customHeight="1" outlineLevel="2" x14ac:dyDescent="0.2">
      <c r="A35" s="73"/>
      <c r="B35" s="67" t="s">
        <v>9</v>
      </c>
      <c r="C35" s="68">
        <v>475</v>
      </c>
      <c r="D35" s="69">
        <v>1738747.52</v>
      </c>
      <c r="E35" s="70">
        <v>-134</v>
      </c>
      <c r="F35" s="69">
        <v>-491093.52</v>
      </c>
      <c r="G35" s="71">
        <v>341</v>
      </c>
      <c r="H35" s="72">
        <v>1247654</v>
      </c>
    </row>
    <row r="36" spans="1:8" ht="11.25" customHeight="1" x14ac:dyDescent="0.2">
      <c r="A36" s="211" t="s">
        <v>194</v>
      </c>
      <c r="B36" s="211"/>
      <c r="C36" s="65">
        <f t="shared" ref="C36:H36" si="0">C5+C11+C16+C21+C26+C31</f>
        <v>17305</v>
      </c>
      <c r="D36" s="64">
        <f t="shared" si="0"/>
        <v>63141657.369999997</v>
      </c>
      <c r="E36" s="65">
        <f t="shared" si="0"/>
        <v>0</v>
      </c>
      <c r="F36" s="64">
        <f t="shared" si="0"/>
        <v>0</v>
      </c>
      <c r="G36" s="65">
        <f t="shared" si="0"/>
        <v>17305</v>
      </c>
      <c r="H36" s="64">
        <f t="shared" si="0"/>
        <v>63141657.369999997</v>
      </c>
    </row>
  </sheetData>
  <autoFilter ref="B1:B36"/>
  <mergeCells count="8">
    <mergeCell ref="A36:B36"/>
    <mergeCell ref="F1:H1"/>
    <mergeCell ref="A3:A4"/>
    <mergeCell ref="B3:B4"/>
    <mergeCell ref="C3:D3"/>
    <mergeCell ref="E3:F3"/>
    <mergeCell ref="G3:H3"/>
    <mergeCell ref="B2:H2"/>
  </mergeCells>
  <pageMargins left="0.7" right="0.7" top="0.75" bottom="0.75" header="0.3" footer="0.3"/>
  <pageSetup paperSize="9" scale="8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view="pageBreakPreview" zoomScale="154" zoomScaleNormal="100" zoomScaleSheetLayoutView="154" workbookViewId="0">
      <selection activeCell="I15" sqref="I15"/>
    </sheetView>
  </sheetViews>
  <sheetFormatPr defaultRowHeight="12" outlineLevelRow="2" x14ac:dyDescent="0.2"/>
  <cols>
    <col min="2" max="2" width="27.83203125" customWidth="1"/>
    <col min="3" max="3" width="12.33203125" customWidth="1"/>
    <col min="4" max="4" width="15.5" customWidth="1"/>
    <col min="5" max="5" width="13.5" customWidth="1"/>
    <col min="6" max="6" width="15.33203125" customWidth="1"/>
    <col min="7" max="7" width="13.5" customWidth="1"/>
    <col min="8" max="8" width="13.33203125" customWidth="1"/>
  </cols>
  <sheetData>
    <row r="1" spans="1:8" ht="43.5" customHeight="1" x14ac:dyDescent="0.2">
      <c r="A1" s="6"/>
      <c r="B1" s="1"/>
      <c r="C1" s="1"/>
      <c r="D1" s="1"/>
      <c r="E1" s="26"/>
      <c r="F1" s="203" t="s">
        <v>237</v>
      </c>
      <c r="G1" s="203"/>
      <c r="H1" s="203"/>
    </row>
    <row r="2" spans="1:8" s="101" customFormat="1" ht="45" customHeight="1" x14ac:dyDescent="0.2">
      <c r="B2" s="212" t="s">
        <v>203</v>
      </c>
      <c r="C2" s="212"/>
      <c r="D2" s="212"/>
      <c r="E2" s="212"/>
      <c r="F2" s="212"/>
      <c r="G2" s="212"/>
      <c r="H2" s="212"/>
    </row>
    <row r="3" spans="1:8" ht="24" customHeight="1" x14ac:dyDescent="0.2">
      <c r="A3" s="207" t="s">
        <v>0</v>
      </c>
      <c r="B3" s="208" t="s">
        <v>1</v>
      </c>
      <c r="C3" s="209" t="s">
        <v>2</v>
      </c>
      <c r="D3" s="209"/>
      <c r="E3" s="209" t="s">
        <v>3</v>
      </c>
      <c r="F3" s="209"/>
      <c r="G3" s="209" t="s">
        <v>4</v>
      </c>
      <c r="H3" s="209"/>
    </row>
    <row r="4" spans="1:8" ht="30" customHeight="1" x14ac:dyDescent="0.2">
      <c r="A4" s="207"/>
      <c r="B4" s="208"/>
      <c r="C4" s="2" t="s">
        <v>199</v>
      </c>
      <c r="D4" s="2" t="s">
        <v>6</v>
      </c>
      <c r="E4" s="2" t="s">
        <v>199</v>
      </c>
      <c r="F4" s="23" t="s">
        <v>6</v>
      </c>
      <c r="G4" s="2" t="s">
        <v>199</v>
      </c>
      <c r="H4" s="2" t="s">
        <v>6</v>
      </c>
    </row>
    <row r="5" spans="1:8" ht="30.75" customHeight="1" x14ac:dyDescent="0.2">
      <c r="A5" s="62" t="s">
        <v>200</v>
      </c>
      <c r="B5" s="62" t="s">
        <v>201</v>
      </c>
      <c r="C5" s="65">
        <v>38524</v>
      </c>
      <c r="D5" s="64">
        <v>24865192</v>
      </c>
      <c r="E5" s="65">
        <v>0</v>
      </c>
      <c r="F5" s="64">
        <v>0</v>
      </c>
      <c r="G5" s="65">
        <v>38524</v>
      </c>
      <c r="H5" s="64">
        <v>24865192</v>
      </c>
    </row>
    <row r="6" spans="1:8" ht="11.25" customHeight="1" outlineLevel="1" x14ac:dyDescent="0.2">
      <c r="A6" s="66"/>
      <c r="B6" s="67" t="s">
        <v>202</v>
      </c>
      <c r="C6" s="70">
        <v>38524</v>
      </c>
      <c r="D6" s="69">
        <v>24865192</v>
      </c>
      <c r="E6" s="70">
        <v>0</v>
      </c>
      <c r="F6" s="69">
        <v>0</v>
      </c>
      <c r="G6" s="71">
        <v>38524</v>
      </c>
      <c r="H6" s="72">
        <v>24865192</v>
      </c>
    </row>
    <row r="7" spans="1:8" ht="11.25" customHeight="1" outlineLevel="2" x14ac:dyDescent="0.2">
      <c r="A7" s="73"/>
      <c r="B7" s="67" t="s">
        <v>13</v>
      </c>
      <c r="C7" s="70">
        <v>9897</v>
      </c>
      <c r="D7" s="69">
        <v>6387597</v>
      </c>
      <c r="E7" s="68">
        <v>1669</v>
      </c>
      <c r="F7" s="69">
        <v>1075942.7999999998</v>
      </c>
      <c r="G7" s="71">
        <v>11566</v>
      </c>
      <c r="H7" s="72">
        <v>7463539.7999999998</v>
      </c>
    </row>
    <row r="8" spans="1:8" ht="11.25" customHeight="1" outlineLevel="2" x14ac:dyDescent="0.2">
      <c r="A8" s="73"/>
      <c r="B8" s="67" t="s">
        <v>7</v>
      </c>
      <c r="C8" s="70">
        <v>9367</v>
      </c>
      <c r="D8" s="69">
        <v>6044999</v>
      </c>
      <c r="E8" s="68">
        <v>-1669</v>
      </c>
      <c r="F8" s="69">
        <v>-1075942.7999999998</v>
      </c>
      <c r="G8" s="71">
        <v>7698</v>
      </c>
      <c r="H8" s="72">
        <v>4969056.2</v>
      </c>
    </row>
    <row r="9" spans="1:8" ht="11.25" customHeight="1" outlineLevel="2" x14ac:dyDescent="0.2">
      <c r="A9" s="73"/>
      <c r="B9" s="67" t="s">
        <v>8</v>
      </c>
      <c r="C9" s="70">
        <v>9632</v>
      </c>
      <c r="D9" s="69">
        <v>6216298</v>
      </c>
      <c r="E9" s="68">
        <v>0</v>
      </c>
      <c r="F9" s="69">
        <v>0</v>
      </c>
      <c r="G9" s="71">
        <v>9632</v>
      </c>
      <c r="H9" s="72">
        <v>6216298</v>
      </c>
    </row>
    <row r="10" spans="1:8" ht="11.25" customHeight="1" outlineLevel="2" x14ac:dyDescent="0.2">
      <c r="A10" s="73"/>
      <c r="B10" s="67" t="s">
        <v>9</v>
      </c>
      <c r="C10" s="70">
        <v>9628</v>
      </c>
      <c r="D10" s="69">
        <v>6216298</v>
      </c>
      <c r="E10" s="68">
        <v>0</v>
      </c>
      <c r="F10" s="69">
        <v>0</v>
      </c>
      <c r="G10" s="71">
        <v>9628</v>
      </c>
      <c r="H10" s="72">
        <v>6216298</v>
      </c>
    </row>
  </sheetData>
  <autoFilter ref="B1:B11"/>
  <mergeCells count="7">
    <mergeCell ref="F1:H1"/>
    <mergeCell ref="B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</vt:i4>
      </vt:variant>
    </vt:vector>
  </HeadingPairs>
  <TitlesOfParts>
    <vt:vector size="21" baseType="lpstr">
      <vt:lpstr>прил 8 ВМП</vt:lpstr>
      <vt:lpstr>прил 7 ДС</vt:lpstr>
      <vt:lpstr>прил 6.7 КСмерДСмер межкварт</vt:lpstr>
      <vt:lpstr>прил 6.6 ДС ОНК</vt:lpstr>
      <vt:lpstr>прил 6.5 КС ОНК</vt:lpstr>
      <vt:lpstr>прил 6.4 КС</vt:lpstr>
      <vt:lpstr>прил 6.3 АПП обр и посещ</vt:lpstr>
      <vt:lpstr>прил 6.2 ДИ КТ</vt:lpstr>
      <vt:lpstr>прил 6.1 ДИ тест</vt:lpstr>
      <vt:lpstr>прил 5.7 ДИ МГИ</vt:lpstr>
      <vt:lpstr>прил 5.6 ДИ гист</vt:lpstr>
      <vt:lpstr>прил 5.5 ДИ ЭНД</vt:lpstr>
      <vt:lpstr>прил 5.4 ДИ УЗИ ССС</vt:lpstr>
      <vt:lpstr>прил 5.3 ДИ МРТ</vt:lpstr>
      <vt:lpstr>прил 5.2 АПП ЗПТ</vt:lpstr>
      <vt:lpstr>прил 5.1 Неотлож</vt:lpstr>
      <vt:lpstr>прил 4(доплата)</vt:lpstr>
      <vt:lpstr>3 прогноз</vt:lpstr>
      <vt:lpstr>прил 2 подуш стомат</vt:lpstr>
      <vt:lpstr>прил 1 Подуш</vt:lpstr>
      <vt:lpstr>'прил 4(доплата)'!Область_печати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Б. Шумяцкая</dc:creator>
  <cp:lastModifiedBy>Галина Б. Шумяцкая</cp:lastModifiedBy>
  <cp:lastPrinted>2021-07-05T05:23:05Z</cp:lastPrinted>
  <dcterms:created xsi:type="dcterms:W3CDTF">2021-06-11T04:28:52Z</dcterms:created>
  <dcterms:modified xsi:type="dcterms:W3CDTF">2021-07-07T04:19:00Z</dcterms:modified>
</cp:coreProperties>
</file>